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glerInfo" sheetId="1" r:id="rId4"/>
    <sheet state="visible" name="Tippa här" sheetId="2" r:id="rId5"/>
    <sheet state="visible" name="RankingOdds" sheetId="3" r:id="rId6"/>
    <sheet state="visible" name="Slutspelsträd" sheetId="4" r:id="rId7"/>
  </sheets>
  <definedNames>
    <definedName hidden="1" localSheetId="1" name="Z_A3C167B2_AEC4_4EEB_9DEC_83E8AAA231EE_.wvu.FilterData">'Tippa här'!$K$12:$S$16</definedName>
    <definedName hidden="1" localSheetId="1" name="Z_6F03D523_9594_44B9_8248_5FE259981F7C_.wvu.FilterData">'Tippa här'!$K$6:$S$10</definedName>
  </definedNames>
  <calcPr/>
  <customWorkbookViews>
    <customWorkbookView activeSheetId="0" maximized="1" windowHeight="0" windowWidth="0" guid="{6F03D523-9594-44B9-8248-5FE259981F7C}" name="Grupp A"/>
    <customWorkbookView activeSheetId="0" maximized="1" windowHeight="0" windowWidth="0" guid="{A3C167B2-AEC4-4EEB-9DEC-83E8AAA231EE}" name="Grupp B"/>
  </customWorkbookViews>
</workbook>
</file>

<file path=xl/sharedStrings.xml><?xml version="1.0" encoding="utf-8"?>
<sst xmlns="http://schemas.openxmlformats.org/spreadsheetml/2006/main" count="550" uniqueCount="254">
  <si>
    <r>
      <rPr>
        <rFont val="Calibri"/>
        <b/>
        <color theme="1"/>
        <sz val="12.0"/>
      </rPr>
      <t>Information</t>
    </r>
    <r>
      <rPr>
        <rFont val="Calibri"/>
        <color theme="1"/>
        <sz val="12.0"/>
      </rPr>
      <t xml:space="preserve">
Spara detta dokument och </t>
    </r>
    <r>
      <rPr>
        <rFont val="Calibri"/>
        <b/>
        <color theme="1"/>
        <sz val="12.0"/>
      </rPr>
      <t>fyll i ditt tips i de gröna rutorna, inga andra rutor ska fyllas i!</t>
    </r>
    <r>
      <rPr>
        <rFont val="Calibri"/>
        <color theme="1"/>
        <sz val="12.0"/>
      </rPr>
      <t xml:space="preserve">
Tipset bifogas sen i ett mail till admin@klonktorsten.se.
OBS! Dokumentet måste vara i Excel- eller OpenDocumentformat! </t>
    </r>
    <r>
      <rPr>
        <rFont val="Calibri"/>
        <b/>
        <color theme="1"/>
        <sz val="12.0"/>
      </rPr>
      <t>Alla gröna rutor ska vara ifyllda!</t>
    </r>
    <r>
      <rPr>
        <rFont val="Calibri"/>
        <color theme="1"/>
        <sz val="12.0"/>
      </rPr>
      <t xml:space="preserve">
Varje tips kostar 100 kr och man får ha max 5 st tips inlämnade.
Betalningsinformation fås via mail när du skickat in ditt tips.
</t>
    </r>
    <r>
      <rPr>
        <rFont val="Calibri"/>
        <b/>
        <color theme="1"/>
        <sz val="12.0"/>
      </rPr>
      <t xml:space="preserve">Tipset ska vara inlämnat senast kl. 09.00, 20 juli 2023.
</t>
    </r>
    <r>
      <rPr>
        <rFont val="Calibri"/>
        <color theme="1"/>
        <sz val="12.0"/>
      </rPr>
      <t xml:space="preserve">Inlämnade tips får redigeras innan spelstopp. Görs vi via ovan nämnda mailadress.
Alla mailadresser sparas endast hos KlonkTorsten, delas ej vidare till tredje part.
Mail kommer skickas ut till deltagarna angående detta tips och eventuellt liknande framtida tips, inget annat.
Pokal till vinnaren, fler än 20 tips, ja då köper vi in pokaler till de 3 första!
Pokalkostnaden, runt 100 kr/pokal, dras från prispotten. 
Hur priserna kommer fördelas, beror på antalet deltagare. 
Fullständig prisstege kommer mailas ut till deltagarna och/eller läggas ut på www.klonktorsten.se efter spelstopp.
Dina tips i spel #49-64 ligger till grund för lagen som står i spel #65-72. De tipsen styr sen lagen du ser ända fram till spel #80.
Därför är de rutorna tomma från start. 
De lag du väljer behöver ej komma i rätt ordning, det viktigaste är att de går vidare.
Utslagsfrågan gäller antal mål ordinarie speltid + ev förlängning, ej straffavgörande.
Finns en flik med Fifas ranking/odds från Svenskla Spel och en med slutspelsträdet.
</t>
    </r>
    <r>
      <rPr>
        <rFont val="Calibri"/>
        <b/>
        <color theme="1"/>
        <sz val="12.0"/>
      </rPr>
      <t>Maxpoäng är 330, hur svårt ska det va?</t>
    </r>
  </si>
  <si>
    <t>KlonkTorstens VM-tips 2023</t>
  </si>
  <si>
    <t>OBS! Endast de gröna rutorna ska fyllas i! 
Är du någon annanstans och skriver,
kan du förstöra en del funktioner i dokumentet!</t>
  </si>
  <si>
    <t>Tippa resultatet, 3p för helt rätt, 1p om du har rätt tipstecken</t>
  </si>
  <si>
    <t>Spel #</t>
  </si>
  <si>
    <t>Datum</t>
  </si>
  <si>
    <t>Tid</t>
  </si>
  <si>
    <t>Grupp</t>
  </si>
  <si>
    <t>Matcher</t>
  </si>
  <si>
    <t>↓ Tippa här ↓</t>
  </si>
  <si>
    <t>1X2</t>
  </si>
  <si>
    <t>Osorterade tabeller från gruppspelet</t>
  </si>
  <si>
    <t>20/7</t>
  </si>
  <si>
    <t>09:00</t>
  </si>
  <si>
    <t>A</t>
  </si>
  <si>
    <t>Nya Zeeland - Norge</t>
  </si>
  <si>
    <t>-</t>
  </si>
  <si>
    <t>GRUPP A</t>
  </si>
  <si>
    <t>12:00</t>
  </si>
  <si>
    <t>B</t>
  </si>
  <si>
    <t>Australien - Irland</t>
  </si>
  <si>
    <t>LAG</t>
  </si>
  <si>
    <t>M</t>
  </si>
  <si>
    <t>V</t>
  </si>
  <si>
    <t>O</t>
  </si>
  <si>
    <t>F</t>
  </si>
  <si>
    <t>GM</t>
  </si>
  <si>
    <t>IM</t>
  </si>
  <si>
    <t>MS</t>
  </si>
  <si>
    <t>P</t>
  </si>
  <si>
    <t>21/7</t>
  </si>
  <si>
    <t>04:30</t>
  </si>
  <si>
    <t>Nigeria - Kanada</t>
  </si>
  <si>
    <t>Norge</t>
  </si>
  <si>
    <t>07:00</t>
  </si>
  <si>
    <t>Filippinerna - Schweiz</t>
  </si>
  <si>
    <t>Schweiz</t>
  </si>
  <si>
    <t>09:30</t>
  </si>
  <si>
    <t>C</t>
  </si>
  <si>
    <t>Spanien - Costa Rica</t>
  </si>
  <si>
    <t>Nya Zeeland</t>
  </si>
  <si>
    <t>22/7</t>
  </si>
  <si>
    <t>03:00</t>
  </si>
  <si>
    <t>E</t>
  </si>
  <si>
    <t>USA - Vietnam</t>
  </si>
  <si>
    <t>Filippinerna</t>
  </si>
  <si>
    <t>Zambia - Japan</t>
  </si>
  <si>
    <t>GRUPP B</t>
  </si>
  <si>
    <t>11:30</t>
  </si>
  <si>
    <t>D</t>
  </si>
  <si>
    <t>England - Haiti</t>
  </si>
  <si>
    <t>14:00</t>
  </si>
  <si>
    <t>Danmark - Kina</t>
  </si>
  <si>
    <t>Kanada</t>
  </si>
  <si>
    <t>23/7</t>
  </si>
  <si>
    <t>G</t>
  </si>
  <si>
    <t>Sverige - Sydafrika</t>
  </si>
  <si>
    <t>Australien</t>
  </si>
  <si>
    <t>Nederländerna - Portugal</t>
  </si>
  <si>
    <t>Nigeria</t>
  </si>
  <si>
    <t>Frankrike - Jamaica</t>
  </si>
  <si>
    <t>Irland</t>
  </si>
  <si>
    <t>24/7</t>
  </si>
  <si>
    <t>08:00</t>
  </si>
  <si>
    <t>Italien - Argentina</t>
  </si>
  <si>
    <t>GRUPP C</t>
  </si>
  <si>
    <t>10:30</t>
  </si>
  <si>
    <t>H</t>
  </si>
  <si>
    <t>Tyskland - Marocko</t>
  </si>
  <si>
    <t>13:00</t>
  </si>
  <si>
    <t>Brasilien - Panama</t>
  </si>
  <si>
    <t>Japan</t>
  </si>
  <si>
    <t>25/7</t>
  </si>
  <si>
    <t>04:00</t>
  </si>
  <si>
    <t>Colombia - Sydkorea</t>
  </si>
  <si>
    <t>Spanien</t>
  </si>
  <si>
    <t>07:30</t>
  </si>
  <si>
    <t>Nya Zeeland - Filipperna</t>
  </si>
  <si>
    <t>Costa Rica</t>
  </si>
  <si>
    <t>10:00</t>
  </si>
  <si>
    <t>Schweiz - Norge</t>
  </si>
  <si>
    <t>Zambia</t>
  </si>
  <si>
    <t>26/7</t>
  </si>
  <si>
    <t>Japan - Costa Rica</t>
  </si>
  <si>
    <t>GRUPP D</t>
  </si>
  <si>
    <t>Spanien - Zambia</t>
  </si>
  <si>
    <t>Kanada - Irland</t>
  </si>
  <si>
    <t>Kina</t>
  </si>
  <si>
    <t>27/7</t>
  </si>
  <si>
    <t>USA - Nederländerna</t>
  </si>
  <si>
    <t>Danmark</t>
  </si>
  <si>
    <t>Portugal - Vietnam</t>
  </si>
  <si>
    <t>England</t>
  </si>
  <si>
    <t>Australien - Nigeria</t>
  </si>
  <si>
    <t>Haiti</t>
  </si>
  <si>
    <t>28/7</t>
  </si>
  <si>
    <t>02:00</t>
  </si>
  <si>
    <t>Argentina - Sydafrika</t>
  </si>
  <si>
    <t>GRUPP E</t>
  </si>
  <si>
    <t>England - Danmark</t>
  </si>
  <si>
    <t>Kina - Haiti</t>
  </si>
  <si>
    <t>USA</t>
  </si>
  <si>
    <t>29/7</t>
  </si>
  <si>
    <t>Sverige - Italien</t>
  </si>
  <si>
    <t>Portugal</t>
  </si>
  <si>
    <t>Frankrike - Brasilien</t>
  </si>
  <si>
    <t>Nederländerna</t>
  </si>
  <si>
    <t>14:30</t>
  </si>
  <si>
    <t>Panama - Jamaica</t>
  </si>
  <si>
    <t>Vietnam</t>
  </si>
  <si>
    <t>30/7</t>
  </si>
  <si>
    <t>06:30</t>
  </si>
  <si>
    <t>Sydkorea - Marocko</t>
  </si>
  <si>
    <t>GRUPP F</t>
  </si>
  <si>
    <t>Norge - Filippinerna</t>
  </si>
  <si>
    <t>Schweiz - Nya Zeeland</t>
  </si>
  <si>
    <t>Brasilien</t>
  </si>
  <si>
    <t>Tyskland - Colombia</t>
  </si>
  <si>
    <t>Frankrike</t>
  </si>
  <si>
    <t>31/7</t>
  </si>
  <si>
    <t>Japan - Spanien</t>
  </si>
  <si>
    <t>Panama</t>
  </si>
  <si>
    <t>Costa Rica - Zambia</t>
  </si>
  <si>
    <t>Jamaica</t>
  </si>
  <si>
    <t>Kanada - Australien</t>
  </si>
  <si>
    <t>GRUPP G</t>
  </si>
  <si>
    <t>Irland - Nigeria</t>
  </si>
  <si>
    <t>Portugal - USA</t>
  </si>
  <si>
    <t>Sverige</t>
  </si>
  <si>
    <t>Vietnam - Nederländerna</t>
  </si>
  <si>
    <t>Italien</t>
  </si>
  <si>
    <t>Kina - England</t>
  </si>
  <si>
    <t>Argentina</t>
  </si>
  <si>
    <t>Haiti - Danmark</t>
  </si>
  <si>
    <t>Sydafrika</t>
  </si>
  <si>
    <t>Argentina - Sverige</t>
  </si>
  <si>
    <t>GRUPP H</t>
  </si>
  <si>
    <t>Sydafrika - Italien</t>
  </si>
  <si>
    <t>Panama - Frankrike</t>
  </si>
  <si>
    <t>Tyskland</t>
  </si>
  <si>
    <t>Jamaica - Brasilien</t>
  </si>
  <si>
    <t>Sydkorea</t>
  </si>
  <si>
    <t>Sydkorea - Tyskland</t>
  </si>
  <si>
    <t>Colombia</t>
  </si>
  <si>
    <t>Marocko - Colombia</t>
  </si>
  <si>
    <t>Marocko</t>
  </si>
  <si>
    <t>Vilket lag vinner gruppen? 3p för rätt, 1p om de går vidare som 2:a</t>
  </si>
  <si>
    <t>Grupp A: Norge, Schweiz, Nya Zeeland, Filippinerna</t>
  </si>
  <si>
    <t>Grupp B: Kanada, Australien, Nigeria, Irland</t>
  </si>
  <si>
    <t>Grupp C: Japan, Spanien, Costa Rica, Zambia</t>
  </si>
  <si>
    <t>Grupp D: Kina, Danmark, England, Haiti</t>
  </si>
  <si>
    <t>Grupp E: USA, Portugal, Nederländerna, Vietnam</t>
  </si>
  <si>
    <t>Grupp F: Brasilien, Frankrike, Panama, Jamaica</t>
  </si>
  <si>
    <t>Grupp G: Sverige, Italien, Argentina, Sydafrika</t>
  </si>
  <si>
    <t>Grupp H: Tyskland, Sydkorea, Colombia, Marocko</t>
  </si>
  <si>
    <t>Vilket lag blir 2:a i gruppen? 3p för rätt, 1p om de går vidare som 1:a</t>
  </si>
  <si>
    <t>Vilka 8 lag går till kvartsfinal? 3p/rätt lag</t>
  </si>
  <si>
    <t xml:space="preserve"> möts enligt ditt tips ovan</t>
  </si>
  <si>
    <t>Vilka 4 lag går till semifinal? 3p/rätt lag</t>
  </si>
  <si>
    <t>Vilka 2 lag går till final? 3p/rätt lag</t>
  </si>
  <si>
    <t>Vilket lag kommer 3:a i turneringen? 3p</t>
  </si>
  <si>
    <t>Vilket lag blir världsmästare 2022? 3p</t>
  </si>
  <si>
    <t>Fokus USA, 1:a Fifas världsranking</t>
  </si>
  <si>
    <t xml:space="preserve">Vem gör USAs första mål? 3p </t>
  </si>
  <si>
    <t xml:space="preserve">Vem gör USAs sista mål? 3p </t>
  </si>
  <si>
    <t>Hur många mål gör USA (ord tid + ev förlängn, ej straffavgörande)? 3p</t>
  </si>
  <si>
    <t>Fokus Tyskland, 2:a Fifas världsranking</t>
  </si>
  <si>
    <t xml:space="preserve">Vem gör Tysklands första mål? 3p </t>
  </si>
  <si>
    <t xml:space="preserve">Vem gör Tysklands sista mål? 3p </t>
  </si>
  <si>
    <t>Hur många mål gör Tyskland (ord tid + ev förlängn, ej straffavgörande)? 3p</t>
  </si>
  <si>
    <t>Fokus Sverige, 3:a Fifas världsranking</t>
  </si>
  <si>
    <t xml:space="preserve">Vem gör Sveriges första mål? 3p </t>
  </si>
  <si>
    <t xml:space="preserve">Vem gör Sveriges sista mål? 3p </t>
  </si>
  <si>
    <t>Hur många mål gör Sverige (ord tid + ev förlängn, ej straffavgörande)? 3p</t>
  </si>
  <si>
    <t xml:space="preserve">Vem gör flest mål i Sverige? 3p </t>
  </si>
  <si>
    <t>Hur många gula kort får Sverige? 3p</t>
  </si>
  <si>
    <t>Fokus England, 4:a Fifas världsranking</t>
  </si>
  <si>
    <t xml:space="preserve">Vem gör Englands första mål? 3p </t>
  </si>
  <si>
    <t xml:space="preserve">Vem gör Englands sista mål? 3p </t>
  </si>
  <si>
    <t>Hur många mål gör England (ord tid + ev förlängn, ej straffavgörande)? 3p</t>
  </si>
  <si>
    <t>Fokus Frankrike, 5:a Fifas världsranking</t>
  </si>
  <si>
    <t xml:space="preserve">Vem gör Frankrikes första mål? 3p </t>
  </si>
  <si>
    <t xml:space="preserve">Vem gör Frankrikes sista mål? 3p </t>
  </si>
  <si>
    <t>Hur många mål gör Frankrike (ord tid + ev förlängn, ej straffavgörande)? 3p</t>
  </si>
  <si>
    <t>Fokus Norge, 12:a Fifas ranking</t>
  </si>
  <si>
    <t xml:space="preserve">Vem gör Norges första mål? 3p </t>
  </si>
  <si>
    <t xml:space="preserve">Vem gör Norges sista mål? 3p </t>
  </si>
  <si>
    <t>Hur många mål gör Norge (ord tid + ev förlängn, ej straffavgörande)? 3p</t>
  </si>
  <si>
    <t>Fokus Danmark, 13:e Fifas ranking</t>
  </si>
  <si>
    <t xml:space="preserve">Vem gör Danmarks första mål? 3p </t>
  </si>
  <si>
    <t xml:space="preserve">Vem gör Danmarks sista mål? 3p </t>
  </si>
  <si>
    <t>Hur många mål gör Danmark (ord tid + ev förlängn, ej straffavgörande)? 3p</t>
  </si>
  <si>
    <t>Fokus Norden</t>
  </si>
  <si>
    <t>Vilket nordiskt land gör flest mål (ord tid + ev förlängn, ej straffavgörande)? 3p</t>
  </si>
  <si>
    <t>Vilket nordiskt land gör minst mål (ord tid + ev förlängn, ej straffavgörande)? 3p</t>
  </si>
  <si>
    <t>Vilket nordiskt land går längst i turneringen? 3p</t>
  </si>
  <si>
    <t>Bäst och sämst på att göra mål</t>
  </si>
  <si>
    <t>Vilket land gör flest mål (ord tid + ev förlängn, ej straffavgörande)? 3p</t>
  </si>
  <si>
    <t>Vilket land gör minst mål (ord tid + ev förlängn, ej straffavgörande)? 3p</t>
  </si>
  <si>
    <t xml:space="preserve">Vem vinner Guldbollen (VM:s bäste spelare)? 3p </t>
  </si>
  <si>
    <t xml:space="preserve">Vem vinner Guldskon (VM:s bäste målskytt)? 3p </t>
  </si>
  <si>
    <t xml:space="preserve">Vem vinner Guldhandsken (VM:s bäste målvakt)? 3p </t>
  </si>
  <si>
    <t xml:space="preserve">Vem blir VM:s bäste unga spelare (21 år eller yngre)? 3p </t>
  </si>
  <si>
    <t xml:space="preserve">Vilket land vinner Fifa Fair Play (Baserat på kort och god sportsanda)? 3p </t>
  </si>
  <si>
    <t>Utslagsfråga: Hur många mål görs under hela fotbolls-VM?</t>
  </si>
  <si>
    <t xml:space="preserve">Jag som tippat heter (för- och efternamn): </t>
  </si>
  <si>
    <t xml:space="preserve">Min mailadress är: </t>
  </si>
  <si>
    <t>Ranking Fifa</t>
  </si>
  <si>
    <t>Land</t>
  </si>
  <si>
    <t>Odds Svenska Spel</t>
  </si>
  <si>
    <r>
      <rPr>
        <rFont val="Calibri"/>
        <sz val="12.0"/>
      </rPr>
      <t xml:space="preserve">Rankingen hämtad från </t>
    </r>
    <r>
      <rPr>
        <rFont val="Calibri"/>
        <color rgb="FF1155CC"/>
        <sz val="12.0"/>
        <u/>
      </rPr>
      <t>https://www.fifa.com/fifa-world-ranking/women?dateId=ranking_20230609</t>
    </r>
  </si>
  <si>
    <t>Rankingsiffrorna från 9 juni 2023</t>
  </si>
  <si>
    <r>
      <rPr>
        <rFont val="Calibri"/>
        <sz val="12.0"/>
      </rPr>
      <t xml:space="preserve">Oddsen hämtade från </t>
    </r>
    <r>
      <rPr>
        <rFont val="Calibri"/>
        <color rgb="FF1155CC"/>
        <sz val="12.0"/>
        <u/>
      </rPr>
      <t>https://spela.svenskaspel.se/odds/sports/fotboll/vm-2023</t>
    </r>
  </si>
  <si>
    <t>Oddsen är från 28 juni 2023, de ändras säkerligen ju närmare VM vi kommer...</t>
  </si>
  <si>
    <t>Slutspelsträd</t>
  </si>
  <si>
    <t>Match</t>
  </si>
  <si>
    <t>8-del1</t>
  </si>
  <si>
    <t>1:a grupp A - 2:a grupp C</t>
  </si>
  <si>
    <t>8-del2</t>
  </si>
  <si>
    <t>1:a grupp C - 2:a grupp A</t>
  </si>
  <si>
    <t>8-del3</t>
  </si>
  <si>
    <t>1:a grupp E - 2:a grupp G</t>
  </si>
  <si>
    <t>8-del4</t>
  </si>
  <si>
    <t>11:00</t>
  </si>
  <si>
    <t>1:a grupp G - 2:a grupp E</t>
  </si>
  <si>
    <t>8-del5</t>
  </si>
  <si>
    <t>1:a grupp D - 2:a grupp B</t>
  </si>
  <si>
    <t>8-del6</t>
  </si>
  <si>
    <t>12:30</t>
  </si>
  <si>
    <t>1:a grupp B - 2:a grupp D</t>
  </si>
  <si>
    <t>8-del7</t>
  </si>
  <si>
    <t>1:a grupp H - 2:a grupp F</t>
  </si>
  <si>
    <t>8-del8</t>
  </si>
  <si>
    <t>1:a grupp F - 2:a grupp H</t>
  </si>
  <si>
    <t>Kvart1</t>
  </si>
  <si>
    <t>Vinnare 8-del1 - 8-del3</t>
  </si>
  <si>
    <t>Kvart2</t>
  </si>
  <si>
    <t>Vinnare 8-del2 - 8-del4</t>
  </si>
  <si>
    <t>Kvart3</t>
  </si>
  <si>
    <t>Vinnare 8-del5 - 8-del7</t>
  </si>
  <si>
    <t>Kvart4</t>
  </si>
  <si>
    <t>Vinnare 8-del6 - 8-del8</t>
  </si>
  <si>
    <t>Semi1</t>
  </si>
  <si>
    <t>15/8</t>
  </si>
  <si>
    <t>Vinnare Kvart1 - Kvart2</t>
  </si>
  <si>
    <t>Semi2</t>
  </si>
  <si>
    <t>16/8</t>
  </si>
  <si>
    <t>Vinnare Kvart3 - Kvart4</t>
  </si>
  <si>
    <t>Bronsm.</t>
  </si>
  <si>
    <t>19/8</t>
  </si>
  <si>
    <t>Förlorare Semi1 - Semi2</t>
  </si>
  <si>
    <t>Final</t>
  </si>
  <si>
    <t>20/8</t>
  </si>
  <si>
    <t>Vinnare Semi1 - Semi2</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</si>
</sst>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HH:MM"/>
    <numFmt numFmtId="165" formatCode="m/d"/>
  </numFmts>
  <fonts count="14">
    <font>
      <sz val="10.0"/>
      <color rgb="FF000000"/>
      <name val="Arial"/>
      <scheme val="minor"/>
    </font>
    <font>
      <sz val="12.0"/>
      <color theme="1"/>
      <name val="Calibri"/>
    </font>
    <font>
      <b/>
      <sz val="14.0"/>
      <color theme="1"/>
      <name val="Calibri"/>
    </font>
    <font/>
    <font>
      <sz val="12.0"/>
      <color theme="0"/>
      <name val="Calibri"/>
    </font>
    <font>
      <color theme="0"/>
      <name val="Arial"/>
      <scheme val="minor"/>
    </font>
    <font>
      <b/>
      <color theme="1"/>
      <name val="Arial"/>
      <scheme val="minor"/>
    </font>
    <font>
      <b/>
      <sz val="12.0"/>
      <color rgb="FF000000"/>
      <name val="Calibri"/>
    </font>
    <font>
      <b/>
      <sz val="12.0"/>
      <color theme="1"/>
      <name val="Calibri"/>
    </font>
    <font>
      <sz val="12.0"/>
      <color rgb="FF000000"/>
      <name val="Calibri"/>
    </font>
    <font>
      <b/>
      <sz val="12.0"/>
      <color rgb="FFFF0000"/>
      <name val="Calibri"/>
    </font>
    <font>
      <sz val="10.0"/>
      <color theme="1"/>
      <name val="Arial"/>
    </font>
    <font>
      <color theme="1"/>
      <name val="Arial"/>
      <scheme val="minor"/>
    </font>
    <font>
      <u/>
      <sz val="12.0"/>
      <color rgb="FF0000FF"/>
      <name val="Calibri"/>
    </font>
  </fonts>
  <fills count="6">
    <fill>
      <patternFill patternType="none"/>
    </fill>
    <fill>
      <patternFill patternType="lightGray"/>
    </fill>
    <fill>
      <patternFill patternType="solid">
        <fgColor rgb="FFFF0000"/>
        <bgColor rgb="FFFF0000"/>
      </patternFill>
    </fill>
    <fill>
      <patternFill patternType="solid">
        <fgColor rgb="FFCCCCCC"/>
        <bgColor rgb="FFCCCCCC"/>
      </patternFill>
    </fill>
    <fill>
      <patternFill patternType="solid">
        <fgColor rgb="FF99CC66"/>
        <bgColor rgb="FF99CC66"/>
      </patternFill>
    </fill>
    <fill>
      <patternFill patternType="solid">
        <fgColor rgb="FFFFFFFF"/>
        <bgColor rgb="FFFFFFFF"/>
      </patternFill>
    </fill>
  </fills>
  <borders count="1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86">
    <xf borderId="0" fillId="0" fontId="0" numFmtId="0" xfId="0" applyAlignment="1" applyFont="1">
      <alignment readingOrder="0" shrinkToFit="0" vertical="bottom" wrapText="0"/>
    </xf>
    <xf borderId="1" fillId="0" fontId="1" numFmtId="0" xfId="0" applyAlignment="1" applyBorder="1" applyFont="1">
      <alignment readingOrder="0" vertical="center"/>
    </xf>
    <xf borderId="2" fillId="0" fontId="2" numFmtId="0" xfId="0" applyAlignment="1" applyBorder="1" applyFont="1">
      <alignment horizontal="center" readingOrder="0" shrinkToFit="0" vertical="center" wrapText="0"/>
    </xf>
    <xf borderId="3" fillId="0" fontId="3" numFmtId="0" xfId="0" applyBorder="1" applyFont="1"/>
    <xf borderId="4" fillId="0" fontId="2" numFmtId="0" xfId="0" applyAlignment="1" applyBorder="1" applyFont="1">
      <alignment horizontal="center" readingOrder="0" shrinkToFit="0" vertical="center" wrapText="0"/>
    </xf>
    <xf borderId="5" fillId="0" fontId="3" numFmtId="0" xfId="0" applyBorder="1" applyFont="1"/>
    <xf borderId="6" fillId="0" fontId="3" numFmtId="0" xfId="0" applyBorder="1" applyFont="1"/>
    <xf borderId="0" fillId="0" fontId="4" numFmtId="0" xfId="0" applyAlignment="1" applyFont="1">
      <alignment horizontal="center" readingOrder="0" vertical="center"/>
    </xf>
    <xf borderId="0" fillId="0" fontId="5" numFmtId="0" xfId="0" applyAlignment="1" applyFont="1">
      <alignment readingOrder="0"/>
    </xf>
    <xf borderId="4" fillId="2" fontId="6" numFmtId="0" xfId="0" applyAlignment="1" applyBorder="1" applyFill="1" applyFont="1">
      <alignment readingOrder="0"/>
    </xf>
    <xf borderId="2" fillId="3" fontId="1" numFmtId="0" xfId="0" applyAlignment="1" applyBorder="1" applyFill="1" applyFont="1">
      <alignment horizontal="center" shrinkToFit="0" vertical="bottom" wrapText="0"/>
    </xf>
    <xf borderId="7" fillId="0" fontId="3" numFmtId="0" xfId="0" applyBorder="1" applyFont="1"/>
    <xf borderId="8" fillId="0" fontId="3" numFmtId="0" xfId="0" applyBorder="1" applyFont="1"/>
    <xf borderId="0" fillId="0" fontId="1" numFmtId="0" xfId="0" applyAlignment="1" applyFont="1">
      <alignment horizontal="center" vertical="center"/>
    </xf>
    <xf borderId="2" fillId="0" fontId="7" numFmtId="0" xfId="0" applyAlignment="1" applyBorder="1" applyFont="1">
      <alignment horizontal="center" shrinkToFit="0" vertical="bottom" wrapText="0"/>
    </xf>
    <xf borderId="9" fillId="0" fontId="3" numFmtId="0" xfId="0" applyBorder="1" applyFont="1"/>
    <xf borderId="10" fillId="0" fontId="3" numFmtId="0" xfId="0" applyBorder="1" applyFont="1"/>
    <xf borderId="11" fillId="0" fontId="3" numFmtId="0" xfId="0" applyBorder="1" applyFont="1"/>
    <xf borderId="1" fillId="0" fontId="7" numFmtId="0" xfId="0" applyAlignment="1" applyBorder="1" applyFont="1">
      <alignment horizontal="center" shrinkToFit="0" vertical="bottom" wrapText="0"/>
    </xf>
    <xf borderId="1" fillId="0" fontId="7" numFmtId="0" xfId="0" applyAlignment="1" applyBorder="1" applyFont="1">
      <alignment horizontal="left" shrinkToFit="0" vertical="bottom" wrapText="0"/>
    </xf>
    <xf borderId="2" fillId="0" fontId="7" numFmtId="0" xfId="0" applyAlignment="1" applyBorder="1" applyFont="1">
      <alignment horizontal="center" readingOrder="0" vertical="bottom"/>
    </xf>
    <xf borderId="12" fillId="0" fontId="3" numFmtId="0" xfId="0" applyBorder="1" applyFont="1"/>
    <xf borderId="1" fillId="0" fontId="8" numFmtId="0" xfId="0" applyAlignment="1" applyBorder="1" applyFont="1">
      <alignment horizontal="center" readingOrder="0" vertical="center"/>
    </xf>
    <xf borderId="0" fillId="0" fontId="8" numFmtId="0" xfId="0" applyAlignment="1" applyFont="1">
      <alignment horizontal="center" readingOrder="0" vertical="center"/>
    </xf>
    <xf borderId="2" fillId="0" fontId="8" numFmtId="0" xfId="0" applyAlignment="1" applyBorder="1" applyFont="1">
      <alignment horizontal="center" readingOrder="0" vertical="center"/>
    </xf>
    <xf borderId="1" fillId="0" fontId="1" numFmtId="0" xfId="0" applyAlignment="1" applyBorder="1" applyFont="1">
      <alignment horizontal="center" shrinkToFit="0" vertical="bottom" wrapText="0"/>
    </xf>
    <xf borderId="1" fillId="0" fontId="9" numFmtId="0" xfId="0" applyAlignment="1" applyBorder="1" applyFont="1">
      <alignment horizontal="center" readingOrder="0" shrinkToFit="0" vertical="bottom" wrapText="0"/>
    </xf>
    <xf borderId="1" fillId="0" fontId="9" numFmtId="0" xfId="0" applyAlignment="1" applyBorder="1" applyFont="1">
      <alignment readingOrder="0" shrinkToFit="0" vertical="bottom" wrapText="0"/>
    </xf>
    <xf borderId="1" fillId="4" fontId="1" numFmtId="0" xfId="0" applyAlignment="1" applyBorder="1" applyFill="1" applyFont="1">
      <alignment horizontal="center" readingOrder="0"/>
    </xf>
    <xf borderId="12" fillId="0" fontId="1" numFmtId="164" xfId="0" applyAlignment="1" applyBorder="1" applyFont="1" applyNumberFormat="1">
      <alignment horizontal="center"/>
    </xf>
    <xf borderId="12" fillId="4" fontId="1" numFmtId="0" xfId="0" applyAlignment="1" applyBorder="1" applyFont="1">
      <alignment horizontal="center" readingOrder="0"/>
    </xf>
    <xf borderId="1" fillId="0" fontId="1" numFmtId="0" xfId="0" applyAlignment="1" applyBorder="1" applyFont="1">
      <alignment horizontal="center" vertical="center"/>
    </xf>
    <xf borderId="2" fillId="3" fontId="8" numFmtId="0" xfId="0" applyAlignment="1" applyBorder="1" applyFont="1">
      <alignment horizontal="center" readingOrder="0" vertical="center"/>
    </xf>
    <xf borderId="13" fillId="4" fontId="1" numFmtId="0" xfId="0" applyAlignment="1" applyBorder="1" applyFont="1">
      <alignment horizontal="center" readingOrder="0"/>
    </xf>
    <xf borderId="11" fillId="0" fontId="1" numFmtId="164" xfId="0" applyAlignment="1" applyBorder="1" applyFont="1" applyNumberFormat="1">
      <alignment horizontal="center"/>
    </xf>
    <xf borderId="11" fillId="4" fontId="1" numFmtId="0" xfId="0" applyAlignment="1" applyBorder="1" applyFont="1">
      <alignment horizontal="center" readingOrder="0"/>
    </xf>
    <xf borderId="0" fillId="0" fontId="8" numFmtId="0" xfId="0" applyAlignment="1" applyFont="1">
      <alignment readingOrder="0" vertical="center"/>
    </xf>
    <xf borderId="1" fillId="0" fontId="8" numFmtId="0" xfId="0" applyAlignment="1" applyBorder="1" applyFont="1">
      <alignment readingOrder="0" vertical="center"/>
    </xf>
    <xf borderId="0" fillId="0" fontId="1" numFmtId="0" xfId="0" applyAlignment="1" applyFont="1">
      <alignment readingOrder="0" vertical="center"/>
    </xf>
    <xf borderId="1" fillId="0" fontId="1" numFmtId="0" xfId="0" applyAlignment="1" applyBorder="1" applyFont="1">
      <alignment horizontal="center"/>
    </xf>
    <xf borderId="1" fillId="5" fontId="9" numFmtId="0" xfId="0" applyAlignment="1" applyBorder="1" applyFill="1" applyFont="1">
      <alignment horizontal="center"/>
    </xf>
    <xf borderId="11" fillId="0" fontId="1" numFmtId="0" xfId="0" applyAlignment="1" applyBorder="1" applyFont="1">
      <alignment horizontal="center"/>
    </xf>
    <xf borderId="1" fillId="4" fontId="1" numFmtId="0" xfId="0" applyAlignment="1" applyBorder="1" applyFont="1">
      <alignment horizontal="center" vertical="bottom"/>
    </xf>
    <xf borderId="12" fillId="0" fontId="1" numFmtId="164" xfId="0" applyAlignment="1" applyBorder="1" applyFont="1" applyNumberFormat="1">
      <alignment horizontal="center" vertical="bottom"/>
    </xf>
    <xf borderId="12" fillId="4" fontId="1" numFmtId="0" xfId="0" applyAlignment="1" applyBorder="1" applyFont="1">
      <alignment horizontal="center" vertical="bottom"/>
    </xf>
    <xf borderId="0" fillId="0" fontId="8" numFmtId="0" xfId="0" applyFont="1"/>
    <xf borderId="1" fillId="0" fontId="8" numFmtId="0" xfId="0" applyBorder="1" applyFont="1"/>
    <xf borderId="1" fillId="0" fontId="8" numFmtId="0" xfId="0" applyAlignment="1" applyBorder="1" applyFont="1">
      <alignment horizontal="center"/>
    </xf>
    <xf borderId="0" fillId="0" fontId="8" numFmtId="0" xfId="0" applyAlignment="1" applyFont="1">
      <alignment horizontal="center"/>
    </xf>
    <xf borderId="0" fillId="0" fontId="1" numFmtId="0" xfId="0" applyAlignment="1" applyFont="1">
      <alignment readingOrder="0"/>
    </xf>
    <xf borderId="0" fillId="0" fontId="1" numFmtId="0" xfId="0" applyAlignment="1" applyFont="1">
      <alignment horizontal="center"/>
    </xf>
    <xf borderId="1" fillId="4" fontId="1" numFmtId="0" xfId="0" applyAlignment="1" applyBorder="1" applyFont="1">
      <alignment horizontal="center" readingOrder="0" vertical="center"/>
    </xf>
    <xf borderId="1" fillId="0" fontId="1" numFmtId="0" xfId="0" applyAlignment="1" applyBorder="1" applyFont="1">
      <alignment horizontal="center" readingOrder="0" vertical="center"/>
    </xf>
    <xf borderId="12" fillId="0" fontId="1" numFmtId="0" xfId="0" applyAlignment="1" applyBorder="1" applyFont="1">
      <alignment horizontal="center"/>
    </xf>
    <xf borderId="1" fillId="0" fontId="1" numFmtId="0" xfId="0" applyAlignment="1" applyBorder="1" applyFont="1">
      <alignment horizontal="center" readingOrder="0"/>
    </xf>
    <xf borderId="1" fillId="0" fontId="9" numFmtId="165" xfId="0" applyAlignment="1" applyBorder="1" applyFont="1" applyNumberFormat="1">
      <alignment horizontal="center" readingOrder="0" shrinkToFit="0" vertical="bottom" wrapText="0"/>
    </xf>
    <xf borderId="2" fillId="3" fontId="1" numFmtId="0" xfId="0" applyBorder="1" applyFont="1"/>
    <xf borderId="2" fillId="0" fontId="8" numFmtId="0" xfId="0" applyAlignment="1" applyBorder="1" applyFont="1">
      <alignment horizontal="center" shrinkToFit="0" vertical="bottom" wrapText="0"/>
    </xf>
    <xf borderId="1" fillId="0" fontId="1" numFmtId="0" xfId="0" applyAlignment="1" applyBorder="1" applyFont="1">
      <alignment horizontal="center" readingOrder="0" shrinkToFit="0" vertical="bottom" wrapText="0"/>
    </xf>
    <xf borderId="2" fillId="0" fontId="9" numFmtId="0" xfId="0" applyAlignment="1" applyBorder="1" applyFont="1">
      <alignment horizontal="center" readingOrder="0" shrinkToFit="0" vertical="bottom" wrapText="0"/>
    </xf>
    <xf borderId="2" fillId="4" fontId="1" numFmtId="0" xfId="0" applyAlignment="1" applyBorder="1" applyFont="1">
      <alignment horizontal="center" readingOrder="0"/>
    </xf>
    <xf borderId="2" fillId="0" fontId="8" numFmtId="0" xfId="0" applyAlignment="1" applyBorder="1" applyFont="1">
      <alignment horizontal="center" readingOrder="0" shrinkToFit="0" vertical="bottom" wrapText="0"/>
    </xf>
    <xf borderId="0" fillId="0" fontId="10" numFmtId="0" xfId="0" applyAlignment="1" applyFont="1">
      <alignment horizontal="center"/>
    </xf>
    <xf borderId="2" fillId="0" fontId="1" numFmtId="0" xfId="0" applyAlignment="1" applyBorder="1" applyFont="1">
      <alignment horizontal="center" shrinkToFit="0" vertical="bottom" wrapText="0"/>
    </xf>
    <xf borderId="12" fillId="0" fontId="1" numFmtId="0" xfId="0" applyAlignment="1" applyBorder="1" applyFont="1">
      <alignment horizontal="left" readingOrder="0" shrinkToFit="0" vertical="bottom" wrapText="0"/>
    </xf>
    <xf borderId="2" fillId="0" fontId="1" numFmtId="0" xfId="0" applyAlignment="1" applyBorder="1" applyFont="1">
      <alignment horizontal="center"/>
    </xf>
    <xf borderId="1" fillId="0" fontId="1" numFmtId="0" xfId="0" applyAlignment="1" applyBorder="1" applyFont="1">
      <alignment horizontal="left" readingOrder="0" shrinkToFit="0" vertical="bottom" wrapText="0"/>
    </xf>
    <xf borderId="2" fillId="0" fontId="1" numFmtId="0" xfId="0" applyAlignment="1" applyBorder="1" applyFont="1">
      <alignment horizontal="center" readingOrder="0" shrinkToFit="0" vertical="bottom" wrapText="0"/>
    </xf>
    <xf borderId="2" fillId="3" fontId="1" numFmtId="0" xfId="0" applyAlignment="1" applyBorder="1" applyFont="1">
      <alignment horizontal="center"/>
    </xf>
    <xf borderId="2" fillId="4" fontId="1" numFmtId="0" xfId="0" applyAlignment="1" applyBorder="1" applyFont="1">
      <alignment horizontal="center"/>
    </xf>
    <xf borderId="2" fillId="3" fontId="1" numFmtId="0" xfId="0" applyAlignment="1" applyBorder="1" applyFont="1">
      <alignment horizontal="center" readingOrder="0" shrinkToFit="0" vertical="bottom" wrapText="0"/>
    </xf>
    <xf borderId="2" fillId="0" fontId="8" numFmtId="0" xfId="0" applyAlignment="1" applyBorder="1" applyFont="1">
      <alignment horizontal="right" readingOrder="0" shrinkToFit="0" vertical="bottom" wrapText="0"/>
    </xf>
    <xf borderId="2" fillId="3" fontId="1" numFmtId="0" xfId="0" applyAlignment="1" applyBorder="1" applyFont="1">
      <alignment horizontal="right" shrinkToFit="0" vertical="bottom" wrapText="0"/>
    </xf>
    <xf borderId="0" fillId="0" fontId="11" numFmtId="0" xfId="0" applyAlignment="1" applyFont="1">
      <alignment horizontal="center" shrinkToFit="0" vertical="bottom" wrapText="0"/>
    </xf>
    <xf borderId="0" fillId="0" fontId="11" numFmtId="0" xfId="0" applyAlignment="1" applyFont="1">
      <alignment horizontal="right" shrinkToFit="0" vertical="bottom" wrapText="0"/>
    </xf>
    <xf borderId="1" fillId="0" fontId="8" numFmtId="0" xfId="0" applyAlignment="1" applyBorder="1" applyFont="1">
      <alignment horizontal="center" readingOrder="0"/>
    </xf>
    <xf borderId="1" fillId="0" fontId="1" numFmtId="4" xfId="0" applyAlignment="1" applyBorder="1" applyFont="1" applyNumberFormat="1">
      <alignment horizontal="center" readingOrder="0"/>
    </xf>
    <xf borderId="0" fillId="0" fontId="12" numFmtId="0" xfId="0" applyAlignment="1" applyFont="1">
      <alignment horizontal="center"/>
    </xf>
    <xf borderId="2" fillId="0" fontId="13" numFmtId="0" xfId="0" applyAlignment="1" applyBorder="1" applyFont="1">
      <alignment readingOrder="0"/>
    </xf>
    <xf borderId="2" fillId="0" fontId="1" numFmtId="0" xfId="0" applyAlignment="1" applyBorder="1" applyFont="1">
      <alignment readingOrder="0"/>
    </xf>
    <xf borderId="2" fillId="0" fontId="2" numFmtId="0" xfId="0" applyAlignment="1" applyBorder="1" applyFont="1">
      <alignment horizontal="center" readingOrder="0"/>
    </xf>
    <xf borderId="1" fillId="0" fontId="7" numFmtId="0" xfId="0" applyAlignment="1" applyBorder="1" applyFont="1">
      <alignment horizontal="center" readingOrder="0" shrinkToFit="0" vertical="bottom" wrapText="0"/>
    </xf>
    <xf borderId="1" fillId="0" fontId="7" numFmtId="0" xfId="0" applyAlignment="1" applyBorder="1" applyFont="1">
      <alignment horizontal="right" shrinkToFit="0" vertical="bottom" wrapText="0"/>
    </xf>
    <xf borderId="1" fillId="0" fontId="9" numFmtId="165" xfId="0" applyAlignment="1" applyBorder="1" applyFont="1" applyNumberFormat="1">
      <alignment horizontal="right" readingOrder="0" shrinkToFit="0" vertical="bottom" wrapText="0"/>
    </xf>
    <xf borderId="2" fillId="0" fontId="1" numFmtId="0" xfId="0" applyAlignment="1" applyBorder="1" applyFont="1">
      <alignment horizontal="left" readingOrder="0" shrinkToFit="0" vertical="bottom" wrapText="0"/>
    </xf>
    <xf borderId="1" fillId="0" fontId="9" numFmtId="0" xfId="0" applyAlignment="1" applyBorder="1" applyFont="1">
      <alignment horizontal="righ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0</xdr:colOff>
      <xdr:row>0</xdr:row>
      <xdr:rowOff>0</xdr:rowOff>
    </xdr:from>
    <xdr:ext cx="180975" cy="1809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fifa.com/fifa-world-ranking/women?dateId=ranking_20230609" TargetMode="External"/><Relationship Id="rId2" Type="http://schemas.openxmlformats.org/officeDocument/2006/relationships/hyperlink" Target="https://spela.svenskaspel.se/odds/sports/fotboll/vm-2023" TargetMode="External"/><Relationship Id="rId3"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04.88"/>
    <col customWidth="1" min="6" max="6" width="37.25"/>
  </cols>
  <sheetData>
    <row r="1">
      <c r="A1" s="1" t="s">
        <v>0</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88"/>
    <col customWidth="1" min="2" max="2" width="13.0"/>
    <col customWidth="1" min="3" max="3" width="6.5"/>
    <col customWidth="1" min="4" max="4" width="12.63"/>
    <col customWidth="1" min="5" max="5" width="32.63"/>
    <col customWidth="1" min="6" max="6" width="6.38"/>
    <col customWidth="1" min="7" max="7" width="3.5"/>
    <col customWidth="1" min="8" max="8" width="6.38"/>
    <col customWidth="1" min="9" max="9" width="4.13"/>
    <col customWidth="1" min="10" max="10" width="4.0"/>
    <col customWidth="1" min="11" max="11" width="13.25"/>
    <col customWidth="1" min="12" max="12" width="5.25"/>
    <col customWidth="1" min="13" max="13" width="4.63"/>
    <col customWidth="1" min="14" max="14" width="4.88"/>
    <col customWidth="1" min="15" max="15" width="4.38"/>
    <col customWidth="1" min="16" max="16" width="6.5"/>
    <col customWidth="1" min="17" max="17" width="5.75"/>
    <col customWidth="1" min="18" max="18" width="6.25"/>
    <col customWidth="1" min="19" max="20" width="4.63"/>
  </cols>
  <sheetData>
    <row r="1" ht="14.25" customHeight="1">
      <c r="A1" s="2" t="s">
        <v>1</v>
      </c>
      <c r="B1" s="3"/>
      <c r="C1" s="3"/>
      <c r="D1" s="3"/>
      <c r="E1" s="3"/>
      <c r="F1" s="4"/>
      <c r="G1" s="5"/>
      <c r="H1" s="6"/>
      <c r="I1" s="7"/>
      <c r="J1" s="8"/>
      <c r="K1" s="9" t="s">
        <v>2</v>
      </c>
      <c r="L1" s="5"/>
      <c r="M1" s="5"/>
      <c r="N1" s="5"/>
      <c r="O1" s="5"/>
      <c r="P1" s="5"/>
      <c r="Q1" s="5"/>
      <c r="R1" s="5"/>
      <c r="S1" s="6"/>
      <c r="T1" s="8"/>
    </row>
    <row r="2" ht="6.75" customHeight="1">
      <c r="A2" s="10"/>
      <c r="B2" s="3"/>
      <c r="C2" s="3"/>
      <c r="D2" s="3"/>
      <c r="E2" s="3"/>
      <c r="F2" s="11"/>
      <c r="H2" s="12"/>
      <c r="I2" s="13"/>
      <c r="K2" s="11"/>
      <c r="S2" s="12"/>
    </row>
    <row r="3" ht="14.25" customHeight="1">
      <c r="A3" s="14" t="s">
        <v>3</v>
      </c>
      <c r="B3" s="3"/>
      <c r="C3" s="3"/>
      <c r="D3" s="3"/>
      <c r="E3" s="3"/>
      <c r="F3" s="15"/>
      <c r="G3" s="16"/>
      <c r="H3" s="17"/>
      <c r="I3" s="13"/>
      <c r="K3" s="15"/>
      <c r="L3" s="16"/>
      <c r="M3" s="16"/>
      <c r="N3" s="16"/>
      <c r="O3" s="16"/>
      <c r="P3" s="16"/>
      <c r="Q3" s="16"/>
      <c r="R3" s="16"/>
      <c r="S3" s="17"/>
    </row>
    <row r="4" ht="14.25" customHeight="1">
      <c r="A4" s="18" t="s">
        <v>4</v>
      </c>
      <c r="B4" s="18" t="s">
        <v>5</v>
      </c>
      <c r="C4" s="18" t="s">
        <v>6</v>
      </c>
      <c r="D4" s="18" t="s">
        <v>7</v>
      </c>
      <c r="E4" s="19" t="s">
        <v>8</v>
      </c>
      <c r="F4" s="20" t="s">
        <v>9</v>
      </c>
      <c r="G4" s="3"/>
      <c r="H4" s="21"/>
      <c r="I4" s="22" t="s">
        <v>10</v>
      </c>
      <c r="J4" s="23"/>
      <c r="K4" s="24" t="s">
        <v>11</v>
      </c>
      <c r="L4" s="3"/>
      <c r="M4" s="3"/>
      <c r="N4" s="3"/>
      <c r="O4" s="3"/>
      <c r="P4" s="3"/>
      <c r="Q4" s="3"/>
      <c r="R4" s="3"/>
      <c r="S4" s="21"/>
    </row>
    <row r="5" ht="14.25" customHeight="1">
      <c r="A5" s="25">
        <v>1.0</v>
      </c>
      <c r="B5" s="26" t="s">
        <v>12</v>
      </c>
      <c r="C5" s="26" t="s">
        <v>13</v>
      </c>
      <c r="D5" s="26" t="s">
        <v>14</v>
      </c>
      <c r="E5" s="27" t="s">
        <v>15</v>
      </c>
      <c r="F5" s="28"/>
      <c r="G5" s="29" t="s">
        <v>16</v>
      </c>
      <c r="H5" s="30"/>
      <c r="I5" s="31" t="str">
        <f t="shared" ref="I5:I52" si="1">IF(F5="","",IF(H5="","",IF(F5&gt;H5,"1",IF(F5&lt;H5,"2",IF(F5=H5,"X")))))</f>
        <v/>
      </c>
      <c r="J5" s="23"/>
      <c r="K5" s="32" t="s">
        <v>17</v>
      </c>
      <c r="L5" s="3"/>
      <c r="M5" s="3"/>
      <c r="N5" s="3"/>
      <c r="O5" s="3"/>
      <c r="P5" s="3"/>
      <c r="Q5" s="3"/>
      <c r="R5" s="3"/>
      <c r="S5" s="21"/>
      <c r="T5" s="23"/>
    </row>
    <row r="6" ht="14.25" customHeight="1">
      <c r="A6" s="25">
        <v>2.0</v>
      </c>
      <c r="B6" s="26" t="s">
        <v>12</v>
      </c>
      <c r="C6" s="26" t="s">
        <v>18</v>
      </c>
      <c r="D6" s="26" t="s">
        <v>19</v>
      </c>
      <c r="E6" s="27" t="s">
        <v>20</v>
      </c>
      <c r="F6" s="33"/>
      <c r="G6" s="34" t="s">
        <v>16</v>
      </c>
      <c r="H6" s="35"/>
      <c r="I6" s="31" t="str">
        <f t="shared" si="1"/>
        <v/>
      </c>
      <c r="J6" s="36"/>
      <c r="K6" s="37" t="s">
        <v>21</v>
      </c>
      <c r="L6" s="22" t="s">
        <v>22</v>
      </c>
      <c r="M6" s="22" t="s">
        <v>23</v>
      </c>
      <c r="N6" s="22" t="s">
        <v>24</v>
      </c>
      <c r="O6" s="22" t="s">
        <v>25</v>
      </c>
      <c r="P6" s="22" t="s">
        <v>26</v>
      </c>
      <c r="Q6" s="22" t="s">
        <v>27</v>
      </c>
      <c r="R6" s="22" t="s">
        <v>28</v>
      </c>
      <c r="S6" s="22" t="s">
        <v>29</v>
      </c>
      <c r="T6" s="23"/>
    </row>
    <row r="7" ht="14.25" customHeight="1">
      <c r="A7" s="25">
        <v>3.0</v>
      </c>
      <c r="B7" s="26" t="s">
        <v>30</v>
      </c>
      <c r="C7" s="26" t="s">
        <v>31</v>
      </c>
      <c r="D7" s="26" t="s">
        <v>19</v>
      </c>
      <c r="E7" s="27" t="s">
        <v>32</v>
      </c>
      <c r="F7" s="33"/>
      <c r="G7" s="34" t="s">
        <v>16</v>
      </c>
      <c r="H7" s="35"/>
      <c r="I7" s="31" t="str">
        <f t="shared" si="1"/>
        <v/>
      </c>
      <c r="J7" s="38"/>
      <c r="K7" s="1" t="s">
        <v>33</v>
      </c>
      <c r="L7" s="39">
        <f t="shared" ref="L7:L10" si="2">SUM(M7:O7)</f>
        <v>0</v>
      </c>
      <c r="M7" s="31">
        <f>COUNTIF(I5,"2") + COUNTIF(I22,"2") + COUNTIF(I36,"1")</f>
        <v>0</v>
      </c>
      <c r="N7" s="31">
        <f>COUNTIF(I5,"X") + COUNTIF(I22,"X") + COUNTIF(I36,"X")</f>
        <v>0</v>
      </c>
      <c r="O7" s="31">
        <f>COUNTIF(I5,"1") + COUNTIF(I22,"1") + COUNTIF(I36,"2")</f>
        <v>0</v>
      </c>
      <c r="P7" s="40">
        <f>SUM(H5,H22,F36)</f>
        <v>0</v>
      </c>
      <c r="Q7" s="31">
        <f>SUM(F5,F22,H36)</f>
        <v>0</v>
      </c>
      <c r="R7" s="31">
        <f t="shared" ref="R7:R10" si="3">P7-Q7</f>
        <v>0</v>
      </c>
      <c r="S7" s="31">
        <f t="shared" ref="S7:S10" si="4">SUM(M7*3,N7)</f>
        <v>0</v>
      </c>
      <c r="T7" s="13"/>
    </row>
    <row r="8" ht="14.25" customHeight="1">
      <c r="A8" s="25">
        <v>4.0</v>
      </c>
      <c r="B8" s="26" t="s">
        <v>30</v>
      </c>
      <c r="C8" s="26" t="s">
        <v>34</v>
      </c>
      <c r="D8" s="26" t="s">
        <v>14</v>
      </c>
      <c r="E8" s="27" t="s">
        <v>35</v>
      </c>
      <c r="F8" s="28"/>
      <c r="G8" s="29" t="s">
        <v>16</v>
      </c>
      <c r="H8" s="30"/>
      <c r="I8" s="31" t="str">
        <f t="shared" si="1"/>
        <v/>
      </c>
      <c r="J8" s="38"/>
      <c r="K8" s="1" t="s">
        <v>36</v>
      </c>
      <c r="L8" s="39">
        <f t="shared" si="2"/>
        <v>0</v>
      </c>
      <c r="M8" s="31">
        <f>COUNTIF(I8,"2") + COUNTIF(I22,"1") + COUNTIF(I37,"1")</f>
        <v>0</v>
      </c>
      <c r="N8" s="31">
        <f>COUNTIF(I8,"X") + COUNTIF(I22,"X") + COUNTIF(I37,"X")</f>
        <v>0</v>
      </c>
      <c r="O8" s="31">
        <f>COUNTIF(I8,"1") + COUNTIF(I22,"2") + COUNTIF(I37,"2")</f>
        <v>0</v>
      </c>
      <c r="P8" s="31">
        <f>SUM(H8,F22,F37)</f>
        <v>0</v>
      </c>
      <c r="Q8" s="31">
        <f>SUM(F8,H22,H37)</f>
        <v>0</v>
      </c>
      <c r="R8" s="31">
        <f t="shared" si="3"/>
        <v>0</v>
      </c>
      <c r="S8" s="31">
        <f t="shared" si="4"/>
        <v>0</v>
      </c>
      <c r="T8" s="13"/>
    </row>
    <row r="9" ht="14.25" customHeight="1">
      <c r="A9" s="25">
        <v>5.0</v>
      </c>
      <c r="B9" s="26" t="s">
        <v>30</v>
      </c>
      <c r="C9" s="26" t="s">
        <v>37</v>
      </c>
      <c r="D9" s="26" t="s">
        <v>38</v>
      </c>
      <c r="E9" s="27" t="s">
        <v>39</v>
      </c>
      <c r="F9" s="33"/>
      <c r="G9" s="41" t="s">
        <v>16</v>
      </c>
      <c r="H9" s="35"/>
      <c r="I9" s="31" t="str">
        <f t="shared" si="1"/>
        <v/>
      </c>
      <c r="J9" s="38"/>
      <c r="K9" s="1" t="s">
        <v>40</v>
      </c>
      <c r="L9" s="39">
        <f t="shared" si="2"/>
        <v>0</v>
      </c>
      <c r="M9" s="31">
        <f>COUNTIF(I5,"1") + COUNTIF(I21,"1") + COUNTIF(I37,"2")</f>
        <v>0</v>
      </c>
      <c r="N9" s="31">
        <f>COUNTIF(I5,"X") + COUNTIF(I21,"X") + COUNTIF(I37,"X")</f>
        <v>0</v>
      </c>
      <c r="O9" s="31">
        <f>COUNTIF(I5,"2") + COUNTIF(I21,"2") + COUNTIF(I37,"1")</f>
        <v>0</v>
      </c>
      <c r="P9" s="31">
        <f>SUM(F5,F21,H37)</f>
        <v>0</v>
      </c>
      <c r="Q9" s="31">
        <f>SUM(H5,H21,F37)</f>
        <v>0</v>
      </c>
      <c r="R9" s="31">
        <f t="shared" si="3"/>
        <v>0</v>
      </c>
      <c r="S9" s="31">
        <f t="shared" si="4"/>
        <v>0</v>
      </c>
      <c r="T9" s="13"/>
    </row>
    <row r="10" ht="14.25" customHeight="1">
      <c r="A10" s="25">
        <v>6.0</v>
      </c>
      <c r="B10" s="26" t="s">
        <v>41</v>
      </c>
      <c r="C10" s="26" t="s">
        <v>42</v>
      </c>
      <c r="D10" s="26" t="s">
        <v>43</v>
      </c>
      <c r="E10" s="27" t="s">
        <v>44</v>
      </c>
      <c r="F10" s="33"/>
      <c r="G10" s="34" t="s">
        <v>16</v>
      </c>
      <c r="H10" s="35"/>
      <c r="I10" s="31" t="str">
        <f t="shared" si="1"/>
        <v/>
      </c>
      <c r="J10" s="38"/>
      <c r="K10" s="1" t="s">
        <v>45</v>
      </c>
      <c r="L10" s="39">
        <f t="shared" si="2"/>
        <v>0</v>
      </c>
      <c r="M10" s="31">
        <f>COUNTIF(I8,"1") + COUNTIF(I21,"2") + COUNTIF(I36,"2")</f>
        <v>0</v>
      </c>
      <c r="N10" s="31">
        <f>COUNTIF(I8,"X") + COUNTIF(I21,"X") + COUNTIF(I36,"X")</f>
        <v>0</v>
      </c>
      <c r="O10" s="31">
        <f>COUNTIF(I8,"2") + COUNTIF(I21,"1") + COUNTIF(I36,"1")</f>
        <v>0</v>
      </c>
      <c r="P10" s="31">
        <f>SUM(F8,H21,H36)</f>
        <v>0</v>
      </c>
      <c r="Q10" s="31">
        <f>SUM(H8,F21,F36)</f>
        <v>0</v>
      </c>
      <c r="R10" s="31">
        <f t="shared" si="3"/>
        <v>0</v>
      </c>
      <c r="S10" s="31">
        <f t="shared" si="4"/>
        <v>0</v>
      </c>
      <c r="T10" s="13"/>
    </row>
    <row r="11" ht="14.25" customHeight="1">
      <c r="A11" s="25">
        <v>7.0</v>
      </c>
      <c r="B11" s="26" t="s">
        <v>41</v>
      </c>
      <c r="C11" s="26" t="s">
        <v>13</v>
      </c>
      <c r="D11" s="26" t="s">
        <v>38</v>
      </c>
      <c r="E11" s="27" t="s">
        <v>46</v>
      </c>
      <c r="F11" s="33"/>
      <c r="G11" s="34" t="s">
        <v>16</v>
      </c>
      <c r="H11" s="35"/>
      <c r="I11" s="31" t="str">
        <f t="shared" si="1"/>
        <v/>
      </c>
      <c r="J11" s="23"/>
      <c r="K11" s="32" t="s">
        <v>47</v>
      </c>
      <c r="L11" s="3"/>
      <c r="M11" s="3"/>
      <c r="N11" s="3"/>
      <c r="O11" s="3"/>
      <c r="P11" s="3"/>
      <c r="Q11" s="3"/>
      <c r="R11" s="3"/>
      <c r="S11" s="21"/>
      <c r="T11" s="23"/>
    </row>
    <row r="12" ht="14.25" customHeight="1">
      <c r="A12" s="25">
        <v>8.0</v>
      </c>
      <c r="B12" s="26" t="s">
        <v>41</v>
      </c>
      <c r="C12" s="26" t="s">
        <v>48</v>
      </c>
      <c r="D12" s="26" t="s">
        <v>49</v>
      </c>
      <c r="E12" s="27" t="s">
        <v>50</v>
      </c>
      <c r="F12" s="33"/>
      <c r="G12" s="34" t="s">
        <v>16</v>
      </c>
      <c r="H12" s="35"/>
      <c r="I12" s="31" t="str">
        <f t="shared" si="1"/>
        <v/>
      </c>
      <c r="J12" s="36"/>
      <c r="K12" s="37" t="s">
        <v>21</v>
      </c>
      <c r="L12" s="22" t="s">
        <v>22</v>
      </c>
      <c r="M12" s="22" t="s">
        <v>23</v>
      </c>
      <c r="N12" s="22" t="s">
        <v>24</v>
      </c>
      <c r="O12" s="22" t="s">
        <v>25</v>
      </c>
      <c r="P12" s="22" t="s">
        <v>26</v>
      </c>
      <c r="Q12" s="22" t="s">
        <v>27</v>
      </c>
      <c r="R12" s="22" t="s">
        <v>28</v>
      </c>
      <c r="S12" s="22" t="s">
        <v>29</v>
      </c>
      <c r="T12" s="23"/>
    </row>
    <row r="13" ht="14.25" customHeight="1">
      <c r="A13" s="25">
        <v>9.0</v>
      </c>
      <c r="B13" s="26" t="s">
        <v>41</v>
      </c>
      <c r="C13" s="26" t="s">
        <v>51</v>
      </c>
      <c r="D13" s="26" t="s">
        <v>49</v>
      </c>
      <c r="E13" s="27" t="s">
        <v>52</v>
      </c>
      <c r="F13" s="33"/>
      <c r="G13" s="34" t="s">
        <v>16</v>
      </c>
      <c r="H13" s="35"/>
      <c r="I13" s="31" t="str">
        <f t="shared" si="1"/>
        <v/>
      </c>
      <c r="J13" s="38"/>
      <c r="K13" s="1" t="s">
        <v>53</v>
      </c>
      <c r="L13" s="39">
        <f t="shared" ref="L13:L16" si="5">SUM(M13:O13)</f>
        <v>0</v>
      </c>
      <c r="M13" s="31">
        <f>COUNTIF(I7,"2") + COUNTIF(I25,"1") + COUNTIF(I41,"1")</f>
        <v>0</v>
      </c>
      <c r="N13" s="31">
        <f>COUNTIF(I7,"X") + COUNTIF(I25,"X") + COUNTIF(I41,"X")</f>
        <v>0</v>
      </c>
      <c r="O13" s="31">
        <f>COUNTIF(I7,"1") + COUNTIF(I25,"2") + COUNTIF(I41,"2")</f>
        <v>0</v>
      </c>
      <c r="P13" s="31">
        <f>SUM(H7,F25,F41)</f>
        <v>0</v>
      </c>
      <c r="Q13" s="31">
        <f>SUM(F7,H25,H41)</f>
        <v>0</v>
      </c>
      <c r="R13" s="31">
        <f t="shared" ref="R13:R16" si="6">P13-Q13</f>
        <v>0</v>
      </c>
      <c r="S13" s="31">
        <f t="shared" ref="S13:S16" si="7">SUM(M13*3,N13)</f>
        <v>0</v>
      </c>
      <c r="T13" s="13"/>
    </row>
    <row r="14" ht="14.25" customHeight="1">
      <c r="A14" s="25">
        <v>10.0</v>
      </c>
      <c r="B14" s="26" t="s">
        <v>54</v>
      </c>
      <c r="C14" s="26" t="s">
        <v>34</v>
      </c>
      <c r="D14" s="26" t="s">
        <v>55</v>
      </c>
      <c r="E14" s="27" t="s">
        <v>56</v>
      </c>
      <c r="F14" s="33"/>
      <c r="G14" s="34" t="s">
        <v>16</v>
      </c>
      <c r="H14" s="35"/>
      <c r="I14" s="31" t="str">
        <f t="shared" si="1"/>
        <v/>
      </c>
      <c r="J14" s="38"/>
      <c r="K14" s="1" t="s">
        <v>57</v>
      </c>
      <c r="L14" s="39">
        <f t="shared" si="5"/>
        <v>0</v>
      </c>
      <c r="M14" s="31">
        <f>COUNTIF(I6,"1") + COUNTIF(I28,"1") + COUNTIF(I41,"2")</f>
        <v>0</v>
      </c>
      <c r="N14" s="31">
        <f>COUNTIF(I6,"X") + COUNTIF(I28,"X") + COUNTIF(I41,"X")</f>
        <v>0</v>
      </c>
      <c r="O14" s="31">
        <f>COUNTIF(I6,"2") + COUNTIF(I28,"2") + COUNTIF(I41,"1")</f>
        <v>0</v>
      </c>
      <c r="P14" s="31">
        <f>SUM(F6,F28,H41)</f>
        <v>0</v>
      </c>
      <c r="Q14" s="31">
        <f>SUM(H6,H28,F41)</f>
        <v>0</v>
      </c>
      <c r="R14" s="31">
        <f t="shared" si="6"/>
        <v>0</v>
      </c>
      <c r="S14" s="31">
        <f t="shared" si="7"/>
        <v>0</v>
      </c>
      <c r="T14" s="13"/>
    </row>
    <row r="15" ht="14.25" customHeight="1">
      <c r="A15" s="25">
        <v>11.0</v>
      </c>
      <c r="B15" s="26" t="s">
        <v>54</v>
      </c>
      <c r="C15" s="26" t="s">
        <v>37</v>
      </c>
      <c r="D15" s="26" t="s">
        <v>43</v>
      </c>
      <c r="E15" s="27" t="s">
        <v>58</v>
      </c>
      <c r="F15" s="33"/>
      <c r="G15" s="34" t="s">
        <v>16</v>
      </c>
      <c r="H15" s="35"/>
      <c r="I15" s="31" t="str">
        <f t="shared" si="1"/>
        <v/>
      </c>
      <c r="J15" s="38"/>
      <c r="K15" s="1" t="s">
        <v>59</v>
      </c>
      <c r="L15" s="39">
        <f t="shared" si="5"/>
        <v>0</v>
      </c>
      <c r="M15" s="31">
        <f>COUNTIF(I7,"1") + COUNTIF(I28,"2") + COUNTIF(I42,"2")</f>
        <v>0</v>
      </c>
      <c r="N15" s="31">
        <f>COUNTIF(I7,"X") + COUNTIF(I28,"X") + COUNTIF(I42,"X")</f>
        <v>0</v>
      </c>
      <c r="O15" s="31">
        <f>COUNTIF(I7,"2") + COUNTIF(I28,"1") + COUNTIF(I42,"1")</f>
        <v>0</v>
      </c>
      <c r="P15" s="31">
        <f>SUM(F7,H28,H42)</f>
        <v>0</v>
      </c>
      <c r="Q15" s="31">
        <f>SUM(H7,F28,F42)</f>
        <v>0</v>
      </c>
      <c r="R15" s="31">
        <f t="shared" si="6"/>
        <v>0</v>
      </c>
      <c r="S15" s="31">
        <f t="shared" si="7"/>
        <v>0</v>
      </c>
      <c r="T15" s="13"/>
    </row>
    <row r="16" ht="14.25" customHeight="1">
      <c r="A16" s="25">
        <v>12.0</v>
      </c>
      <c r="B16" s="26" t="s">
        <v>54</v>
      </c>
      <c r="C16" s="26" t="s">
        <v>18</v>
      </c>
      <c r="D16" s="26" t="s">
        <v>25</v>
      </c>
      <c r="E16" s="27" t="s">
        <v>60</v>
      </c>
      <c r="F16" s="42"/>
      <c r="G16" s="43" t="s">
        <v>16</v>
      </c>
      <c r="H16" s="44"/>
      <c r="I16" s="31" t="str">
        <f t="shared" si="1"/>
        <v/>
      </c>
      <c r="J16" s="38"/>
      <c r="K16" s="1" t="s">
        <v>61</v>
      </c>
      <c r="L16" s="39">
        <f t="shared" si="5"/>
        <v>0</v>
      </c>
      <c r="M16" s="31">
        <f>COUNTIF(I6,"2") + COUNTIF(I25,"2") + COUNTIF(I42,"1")</f>
        <v>0</v>
      </c>
      <c r="N16" s="31">
        <f>COUNTIF(I6,"X") + COUNTIF(I25,"X") + COUNTIF(I42,"X")</f>
        <v>0</v>
      </c>
      <c r="O16" s="40">
        <f>COUNTIF(I6,"1") + COUNTIF(I25,"1") + COUNTIF(I42,"2")</f>
        <v>0</v>
      </c>
      <c r="P16" s="31">
        <f>SUM(H6,H25,F42)</f>
        <v>0</v>
      </c>
      <c r="Q16" s="31">
        <f>SUM(F6,F25,H42)</f>
        <v>0</v>
      </c>
      <c r="R16" s="31">
        <f t="shared" si="6"/>
        <v>0</v>
      </c>
      <c r="S16" s="31">
        <f t="shared" si="7"/>
        <v>0</v>
      </c>
      <c r="T16" s="13"/>
    </row>
    <row r="17" ht="14.25" customHeight="1">
      <c r="A17" s="25">
        <v>13.0</v>
      </c>
      <c r="B17" s="26" t="s">
        <v>62</v>
      </c>
      <c r="C17" s="26" t="s">
        <v>63</v>
      </c>
      <c r="D17" s="26" t="s">
        <v>55</v>
      </c>
      <c r="E17" s="27" t="s">
        <v>64</v>
      </c>
      <c r="F17" s="33"/>
      <c r="G17" s="34" t="s">
        <v>16</v>
      </c>
      <c r="H17" s="35"/>
      <c r="I17" s="31" t="str">
        <f t="shared" si="1"/>
        <v/>
      </c>
      <c r="J17" s="23"/>
      <c r="K17" s="32" t="s">
        <v>65</v>
      </c>
      <c r="L17" s="3"/>
      <c r="M17" s="3"/>
      <c r="N17" s="3"/>
      <c r="O17" s="3"/>
      <c r="P17" s="3"/>
      <c r="Q17" s="3"/>
      <c r="R17" s="3"/>
      <c r="S17" s="21"/>
      <c r="T17" s="23"/>
    </row>
    <row r="18" ht="14.25" customHeight="1">
      <c r="A18" s="25">
        <v>14.0</v>
      </c>
      <c r="B18" s="26" t="s">
        <v>62</v>
      </c>
      <c r="C18" s="26" t="s">
        <v>66</v>
      </c>
      <c r="D18" s="26" t="s">
        <v>67</v>
      </c>
      <c r="E18" s="27" t="s">
        <v>68</v>
      </c>
      <c r="F18" s="42"/>
      <c r="G18" s="43" t="s">
        <v>16</v>
      </c>
      <c r="H18" s="44"/>
      <c r="I18" s="31" t="str">
        <f t="shared" si="1"/>
        <v/>
      </c>
      <c r="J18" s="45"/>
      <c r="K18" s="46" t="s">
        <v>21</v>
      </c>
      <c r="L18" s="47" t="s">
        <v>22</v>
      </c>
      <c r="M18" s="47" t="s">
        <v>23</v>
      </c>
      <c r="N18" s="47" t="s">
        <v>24</v>
      </c>
      <c r="O18" s="47" t="s">
        <v>25</v>
      </c>
      <c r="P18" s="47" t="s">
        <v>26</v>
      </c>
      <c r="Q18" s="47" t="s">
        <v>27</v>
      </c>
      <c r="R18" s="47" t="s">
        <v>28</v>
      </c>
      <c r="S18" s="47" t="s">
        <v>29</v>
      </c>
      <c r="T18" s="48"/>
    </row>
    <row r="19" ht="14.25" customHeight="1">
      <c r="A19" s="25">
        <v>15.0</v>
      </c>
      <c r="B19" s="26" t="s">
        <v>62</v>
      </c>
      <c r="C19" s="26" t="s">
        <v>69</v>
      </c>
      <c r="D19" s="26" t="s">
        <v>25</v>
      </c>
      <c r="E19" s="27" t="s">
        <v>70</v>
      </c>
      <c r="F19" s="42"/>
      <c r="G19" s="43" t="s">
        <v>16</v>
      </c>
      <c r="H19" s="44"/>
      <c r="I19" s="31" t="str">
        <f t="shared" si="1"/>
        <v/>
      </c>
      <c r="J19" s="49"/>
      <c r="K19" s="1" t="s">
        <v>71</v>
      </c>
      <c r="L19" s="39">
        <f t="shared" ref="L19:L22" si="8">SUM(M19:O19)</f>
        <v>0</v>
      </c>
      <c r="M19" s="39">
        <f>COUNTIF(I11,"2") + COUNTIF(I23,"1") + COUNTIF(I39,"1")</f>
        <v>0</v>
      </c>
      <c r="N19" s="39">
        <f>COUNTIF(I11,"X") + COUNTIF(I23,"X") + COUNTIF(I39,"X")</f>
        <v>0</v>
      </c>
      <c r="O19" s="39">
        <f>COUNTIF(I11,"1") + COUNTIF(I23,"2") + COUNTIF(I39,"2")</f>
        <v>0</v>
      </c>
      <c r="P19" s="39">
        <f>SUM(H11,F23,F39)</f>
        <v>0</v>
      </c>
      <c r="Q19" s="39">
        <f>SUM(F11,H23,H39)</f>
        <v>0</v>
      </c>
      <c r="R19" s="39">
        <f t="shared" ref="R19:R22" si="9">P19-Q19</f>
        <v>0</v>
      </c>
      <c r="S19" s="39">
        <f t="shared" ref="S19:S22" si="10">SUM(M19*3,N19)</f>
        <v>0</v>
      </c>
      <c r="T19" s="50"/>
    </row>
    <row r="20" ht="14.25" customHeight="1">
      <c r="A20" s="25">
        <v>16.0</v>
      </c>
      <c r="B20" s="26" t="s">
        <v>72</v>
      </c>
      <c r="C20" s="26" t="s">
        <v>73</v>
      </c>
      <c r="D20" s="26" t="s">
        <v>67</v>
      </c>
      <c r="E20" s="27" t="s">
        <v>74</v>
      </c>
      <c r="F20" s="42"/>
      <c r="G20" s="43" t="s">
        <v>16</v>
      </c>
      <c r="H20" s="44"/>
      <c r="I20" s="31" t="str">
        <f t="shared" si="1"/>
        <v/>
      </c>
      <c r="J20" s="49"/>
      <c r="K20" s="1" t="s">
        <v>75</v>
      </c>
      <c r="L20" s="39">
        <f t="shared" si="8"/>
        <v>0</v>
      </c>
      <c r="M20" s="39">
        <f>COUNTIF(I9,"1") + COUNTIF(I24,"1") + COUNTIF(I39,"2")</f>
        <v>0</v>
      </c>
      <c r="N20" s="39">
        <f>COUNTIF(I9,"X") + COUNTIF(I24,"X") + COUNTIF(I39,"X")</f>
        <v>0</v>
      </c>
      <c r="O20" s="39">
        <f>COUNTIF(I9,"2") + COUNTIF(I24,"2") + COUNTIF(I39,"1")</f>
        <v>0</v>
      </c>
      <c r="P20" s="39">
        <f>SUM(F9,F24,H39)</f>
        <v>0</v>
      </c>
      <c r="Q20" s="39">
        <f>SUM(H9,H24,F39)</f>
        <v>0</v>
      </c>
      <c r="R20" s="39">
        <f t="shared" si="9"/>
        <v>0</v>
      </c>
      <c r="S20" s="39">
        <f t="shared" si="10"/>
        <v>0</v>
      </c>
      <c r="T20" s="50"/>
    </row>
    <row r="21" ht="14.25" customHeight="1">
      <c r="A21" s="25">
        <v>17.0</v>
      </c>
      <c r="B21" s="26" t="s">
        <v>72</v>
      </c>
      <c r="C21" s="26" t="s">
        <v>76</v>
      </c>
      <c r="D21" s="26" t="s">
        <v>14</v>
      </c>
      <c r="E21" s="27" t="s">
        <v>77</v>
      </c>
      <c r="F21" s="28"/>
      <c r="G21" s="29" t="s">
        <v>16</v>
      </c>
      <c r="H21" s="30"/>
      <c r="I21" s="31" t="str">
        <f t="shared" si="1"/>
        <v/>
      </c>
      <c r="J21" s="49"/>
      <c r="K21" s="1" t="s">
        <v>78</v>
      </c>
      <c r="L21" s="39">
        <f t="shared" si="8"/>
        <v>0</v>
      </c>
      <c r="M21" s="39">
        <f>COUNTIF(I9,"2") + COUNTIF(I23,"2") + COUNTIF(I40,"1")</f>
        <v>0</v>
      </c>
      <c r="N21" s="39">
        <f>COUNTIF(I9,"X") + COUNTIF(I23,"X") + COUNTIF(I40,"X")</f>
        <v>0</v>
      </c>
      <c r="O21" s="39">
        <f>COUNTIF(I9,"1") + COUNTIF(I23,"1") + COUNTIF(I40,"2")</f>
        <v>0</v>
      </c>
      <c r="P21" s="39">
        <f>SUM(H9,H23,F40)</f>
        <v>0</v>
      </c>
      <c r="Q21" s="39">
        <f>SUM(F9,F23,H40)</f>
        <v>0</v>
      </c>
      <c r="R21" s="39">
        <f t="shared" si="9"/>
        <v>0</v>
      </c>
      <c r="S21" s="39">
        <f t="shared" si="10"/>
        <v>0</v>
      </c>
      <c r="T21" s="50"/>
    </row>
    <row r="22" ht="14.25" customHeight="1">
      <c r="A22" s="25">
        <v>18.0</v>
      </c>
      <c r="B22" s="26" t="s">
        <v>72</v>
      </c>
      <c r="C22" s="26" t="s">
        <v>79</v>
      </c>
      <c r="D22" s="26" t="s">
        <v>14</v>
      </c>
      <c r="E22" s="27" t="s">
        <v>80</v>
      </c>
      <c r="F22" s="28"/>
      <c r="G22" s="29" t="s">
        <v>16</v>
      </c>
      <c r="H22" s="30"/>
      <c r="I22" s="31" t="str">
        <f t="shared" si="1"/>
        <v/>
      </c>
      <c r="J22" s="49"/>
      <c r="K22" s="1" t="s">
        <v>81</v>
      </c>
      <c r="L22" s="39">
        <f t="shared" si="8"/>
        <v>0</v>
      </c>
      <c r="M22" s="39">
        <f>COUNTIF(I11,"1") + COUNTIF(I24,"2") + COUNTIF(I40,"2")</f>
        <v>0</v>
      </c>
      <c r="N22" s="39">
        <f>COUNTIF(I11,"X") + COUNTIF(I24,"X") + COUNTIF(I40,"X")</f>
        <v>0</v>
      </c>
      <c r="O22" s="39">
        <f>COUNTIF(I11,"2") + COUNTIF(I24,"1") + COUNTIF(I40,"1")</f>
        <v>0</v>
      </c>
      <c r="P22" s="39">
        <f>SUM(F11,H24,H40)</f>
        <v>0</v>
      </c>
      <c r="Q22" s="39">
        <f>SUM(H11,F24,F40)</f>
        <v>0</v>
      </c>
      <c r="R22" s="39">
        <f t="shared" si="9"/>
        <v>0</v>
      </c>
      <c r="S22" s="39">
        <f t="shared" si="10"/>
        <v>0</v>
      </c>
      <c r="T22" s="50"/>
    </row>
    <row r="23" ht="14.25" customHeight="1">
      <c r="A23" s="25">
        <v>19.0</v>
      </c>
      <c r="B23" s="26" t="s">
        <v>82</v>
      </c>
      <c r="C23" s="26" t="s">
        <v>34</v>
      </c>
      <c r="D23" s="26" t="s">
        <v>38</v>
      </c>
      <c r="E23" s="27" t="s">
        <v>83</v>
      </c>
      <c r="F23" s="33"/>
      <c r="G23" s="34" t="s">
        <v>16</v>
      </c>
      <c r="H23" s="35"/>
      <c r="I23" s="31" t="str">
        <f t="shared" si="1"/>
        <v/>
      </c>
      <c r="J23" s="23"/>
      <c r="K23" s="32" t="s">
        <v>84</v>
      </c>
      <c r="L23" s="3"/>
      <c r="M23" s="3"/>
      <c r="N23" s="3"/>
      <c r="O23" s="3"/>
      <c r="P23" s="3"/>
      <c r="Q23" s="3"/>
      <c r="R23" s="3"/>
      <c r="S23" s="21"/>
      <c r="T23" s="23"/>
    </row>
    <row r="24" ht="14.25" customHeight="1">
      <c r="A24" s="25">
        <v>20.0</v>
      </c>
      <c r="B24" s="26" t="s">
        <v>82</v>
      </c>
      <c r="C24" s="26" t="s">
        <v>37</v>
      </c>
      <c r="D24" s="26" t="s">
        <v>38</v>
      </c>
      <c r="E24" s="27" t="s">
        <v>85</v>
      </c>
      <c r="F24" s="33"/>
      <c r="G24" s="34" t="s">
        <v>16</v>
      </c>
      <c r="H24" s="35"/>
      <c r="I24" s="31" t="str">
        <f t="shared" si="1"/>
        <v/>
      </c>
      <c r="J24" s="45"/>
      <c r="K24" s="46" t="s">
        <v>21</v>
      </c>
      <c r="L24" s="47" t="s">
        <v>22</v>
      </c>
      <c r="M24" s="47" t="s">
        <v>23</v>
      </c>
      <c r="N24" s="47" t="s">
        <v>24</v>
      </c>
      <c r="O24" s="47" t="s">
        <v>25</v>
      </c>
      <c r="P24" s="47" t="s">
        <v>26</v>
      </c>
      <c r="Q24" s="47" t="s">
        <v>27</v>
      </c>
      <c r="R24" s="47" t="s">
        <v>28</v>
      </c>
      <c r="S24" s="47" t="s">
        <v>29</v>
      </c>
      <c r="T24" s="48"/>
    </row>
    <row r="25" ht="14.25" customHeight="1">
      <c r="A25" s="25">
        <v>21.0</v>
      </c>
      <c r="B25" s="26" t="s">
        <v>82</v>
      </c>
      <c r="C25" s="26" t="s">
        <v>51</v>
      </c>
      <c r="D25" s="26" t="s">
        <v>19</v>
      </c>
      <c r="E25" s="27" t="s">
        <v>86</v>
      </c>
      <c r="F25" s="33"/>
      <c r="G25" s="34" t="s">
        <v>16</v>
      </c>
      <c r="H25" s="35"/>
      <c r="I25" s="31" t="str">
        <f t="shared" si="1"/>
        <v/>
      </c>
      <c r="J25" s="49"/>
      <c r="K25" s="1" t="s">
        <v>87</v>
      </c>
      <c r="L25" s="39">
        <f t="shared" ref="L25:L28" si="11">SUM(M25:O25)</f>
        <v>0</v>
      </c>
      <c r="M25" s="39">
        <f>COUNTIF(I13,"2") + COUNTIF(I31,"1") + COUNTIF(I45,"1")</f>
        <v>0</v>
      </c>
      <c r="N25" s="39">
        <f>COUNTIF(I13,"X") + COUNTIF(I31,"X") + COUNTIF(I45,"X")</f>
        <v>0</v>
      </c>
      <c r="O25" s="39">
        <f>COUNTIF(I13,"1") + COUNTIF(I31,"2") + COUNTIF(I45,"2")</f>
        <v>0</v>
      </c>
      <c r="P25" s="39">
        <f>SUM(H13,F31,F45)</f>
        <v>0</v>
      </c>
      <c r="Q25" s="39">
        <f>SUM(F13,H31,H45)</f>
        <v>0</v>
      </c>
      <c r="R25" s="39">
        <f t="shared" ref="R25:R28" si="12">P25-Q25</f>
        <v>0</v>
      </c>
      <c r="S25" s="31">
        <f t="shared" ref="S25:S28" si="13">SUM(M25*3,N25)</f>
        <v>0</v>
      </c>
      <c r="T25" s="50"/>
    </row>
    <row r="26" ht="14.25" customHeight="1">
      <c r="A26" s="25">
        <v>22.0</v>
      </c>
      <c r="B26" s="26" t="s">
        <v>88</v>
      </c>
      <c r="C26" s="26" t="s">
        <v>42</v>
      </c>
      <c r="D26" s="26" t="s">
        <v>43</v>
      </c>
      <c r="E26" s="27" t="s">
        <v>89</v>
      </c>
      <c r="F26" s="33"/>
      <c r="G26" s="34" t="s">
        <v>16</v>
      </c>
      <c r="H26" s="35"/>
      <c r="I26" s="31" t="str">
        <f t="shared" si="1"/>
        <v/>
      </c>
      <c r="J26" s="49"/>
      <c r="K26" s="1" t="s">
        <v>90</v>
      </c>
      <c r="L26" s="39">
        <f t="shared" si="11"/>
        <v>0</v>
      </c>
      <c r="M26" s="39">
        <f>COUNTIF(I13,"1") + COUNTIF(I30,"2") + COUNTIF(I46,"2")</f>
        <v>0</v>
      </c>
      <c r="N26" s="39">
        <f>COUNTIF(I13,"X") + COUNTIF(I30,"X") + COUNTIF(I46,"X")</f>
        <v>0</v>
      </c>
      <c r="O26" s="39">
        <f>COUNTIF(I13,"2") + COUNTIF(I30,"1") + COUNTIF(I46,"1")</f>
        <v>0</v>
      </c>
      <c r="P26" s="39">
        <f>SUM(F13,H30,H46)</f>
        <v>0</v>
      </c>
      <c r="Q26" s="39">
        <f>SUM(H13,F30,F46)</f>
        <v>0</v>
      </c>
      <c r="R26" s="39">
        <f t="shared" si="12"/>
        <v>0</v>
      </c>
      <c r="S26" s="31">
        <f t="shared" si="13"/>
        <v>0</v>
      </c>
      <c r="T26" s="50"/>
    </row>
    <row r="27" ht="14.25" customHeight="1">
      <c r="A27" s="25">
        <v>23.0</v>
      </c>
      <c r="B27" s="26" t="s">
        <v>88</v>
      </c>
      <c r="C27" s="26" t="s">
        <v>37</v>
      </c>
      <c r="D27" s="26" t="s">
        <v>43</v>
      </c>
      <c r="E27" s="27" t="s">
        <v>91</v>
      </c>
      <c r="F27" s="33"/>
      <c r="G27" s="34" t="s">
        <v>16</v>
      </c>
      <c r="H27" s="35"/>
      <c r="I27" s="31" t="str">
        <f t="shared" si="1"/>
        <v/>
      </c>
      <c r="J27" s="49"/>
      <c r="K27" s="1" t="s">
        <v>92</v>
      </c>
      <c r="L27" s="39">
        <f t="shared" si="11"/>
        <v>0</v>
      </c>
      <c r="M27" s="39">
        <f>COUNTIF(I12,"1") + COUNTIF(I30,"1") + COUNTIF(I45,"2")</f>
        <v>0</v>
      </c>
      <c r="N27" s="39">
        <f>COUNTIF(I12,"X") + COUNTIF(I30,"X") + COUNTIF(I45,"X")</f>
        <v>0</v>
      </c>
      <c r="O27" s="39">
        <f>COUNTIF(I12,"2") + COUNTIF(I30,"2") + COUNTIF(I45,"1")</f>
        <v>0</v>
      </c>
      <c r="P27" s="39">
        <f>SUM(F12,F30,H45)</f>
        <v>0</v>
      </c>
      <c r="Q27" s="39">
        <f>SUM(H12,H30,F45)</f>
        <v>0</v>
      </c>
      <c r="R27" s="39">
        <f t="shared" si="12"/>
        <v>0</v>
      </c>
      <c r="S27" s="31">
        <f t="shared" si="13"/>
        <v>0</v>
      </c>
      <c r="T27" s="50"/>
    </row>
    <row r="28" ht="14.25" customHeight="1">
      <c r="A28" s="25">
        <v>24.0</v>
      </c>
      <c r="B28" s="26" t="s">
        <v>88</v>
      </c>
      <c r="C28" s="26" t="s">
        <v>18</v>
      </c>
      <c r="D28" s="26" t="s">
        <v>19</v>
      </c>
      <c r="E28" s="27" t="s">
        <v>93</v>
      </c>
      <c r="F28" s="33"/>
      <c r="G28" s="34" t="s">
        <v>16</v>
      </c>
      <c r="H28" s="35"/>
      <c r="I28" s="31" t="str">
        <f t="shared" si="1"/>
        <v/>
      </c>
      <c r="J28" s="49"/>
      <c r="K28" s="1" t="s">
        <v>94</v>
      </c>
      <c r="L28" s="39">
        <f t="shared" si="11"/>
        <v>0</v>
      </c>
      <c r="M28" s="39">
        <f>COUNTIF(I12,"2") + COUNTIF(I31,"2") + COUNTIF(I46,"1")</f>
        <v>0</v>
      </c>
      <c r="N28" s="39">
        <f>COUNTIF(I12,"X") + COUNTIF(I31,"X") + COUNTIF(I46,"X")</f>
        <v>0</v>
      </c>
      <c r="O28" s="39">
        <f>COUNTIF(I12,"1") + COUNTIF(I31,"1") + COUNTIF(I46,"2")</f>
        <v>0</v>
      </c>
      <c r="P28" s="39">
        <f>SUM(H12,H31,F46)</f>
        <v>0</v>
      </c>
      <c r="Q28" s="39">
        <f>SUM(F12,F31,H46)</f>
        <v>0</v>
      </c>
      <c r="R28" s="39">
        <f t="shared" si="12"/>
        <v>0</v>
      </c>
      <c r="S28" s="31">
        <f t="shared" si="13"/>
        <v>0</v>
      </c>
      <c r="T28" s="50"/>
    </row>
    <row r="29" ht="14.25" customHeight="1">
      <c r="A29" s="25">
        <v>25.0</v>
      </c>
      <c r="B29" s="26" t="s">
        <v>95</v>
      </c>
      <c r="C29" s="26" t="s">
        <v>96</v>
      </c>
      <c r="D29" s="26" t="s">
        <v>55</v>
      </c>
      <c r="E29" s="27" t="s">
        <v>97</v>
      </c>
      <c r="F29" s="33"/>
      <c r="G29" s="34" t="s">
        <v>16</v>
      </c>
      <c r="H29" s="35"/>
      <c r="I29" s="31" t="str">
        <f t="shared" si="1"/>
        <v/>
      </c>
      <c r="J29" s="23"/>
      <c r="K29" s="32" t="s">
        <v>98</v>
      </c>
      <c r="L29" s="3"/>
      <c r="M29" s="3"/>
      <c r="N29" s="3"/>
      <c r="O29" s="3"/>
      <c r="P29" s="3"/>
      <c r="Q29" s="3"/>
      <c r="R29" s="3"/>
      <c r="S29" s="21"/>
      <c r="T29" s="23"/>
    </row>
    <row r="30" ht="14.25" customHeight="1">
      <c r="A30" s="25">
        <v>26.0</v>
      </c>
      <c r="B30" s="26" t="s">
        <v>95</v>
      </c>
      <c r="C30" s="26" t="s">
        <v>66</v>
      </c>
      <c r="D30" s="26" t="s">
        <v>49</v>
      </c>
      <c r="E30" s="27" t="s">
        <v>99</v>
      </c>
      <c r="F30" s="33"/>
      <c r="G30" s="41" t="s">
        <v>16</v>
      </c>
      <c r="H30" s="35"/>
      <c r="I30" s="31" t="str">
        <f t="shared" si="1"/>
        <v/>
      </c>
      <c r="J30" s="45"/>
      <c r="K30" s="46" t="s">
        <v>21</v>
      </c>
      <c r="L30" s="47" t="s">
        <v>22</v>
      </c>
      <c r="M30" s="47" t="s">
        <v>23</v>
      </c>
      <c r="N30" s="47" t="s">
        <v>24</v>
      </c>
      <c r="O30" s="47" t="s">
        <v>25</v>
      </c>
      <c r="P30" s="47" t="s">
        <v>26</v>
      </c>
      <c r="Q30" s="47" t="s">
        <v>27</v>
      </c>
      <c r="R30" s="47" t="s">
        <v>28</v>
      </c>
      <c r="S30" s="47" t="s">
        <v>29</v>
      </c>
      <c r="T30" s="48"/>
    </row>
    <row r="31" ht="14.25" customHeight="1">
      <c r="A31" s="25">
        <v>27.0</v>
      </c>
      <c r="B31" s="26" t="s">
        <v>95</v>
      </c>
      <c r="C31" s="26" t="s">
        <v>69</v>
      </c>
      <c r="D31" s="26" t="s">
        <v>49</v>
      </c>
      <c r="E31" s="27" t="s">
        <v>100</v>
      </c>
      <c r="F31" s="51"/>
      <c r="G31" s="52" t="s">
        <v>16</v>
      </c>
      <c r="H31" s="51"/>
      <c r="I31" s="31" t="str">
        <f t="shared" si="1"/>
        <v/>
      </c>
      <c r="J31" s="49"/>
      <c r="K31" s="1" t="s">
        <v>101</v>
      </c>
      <c r="L31" s="39">
        <f t="shared" ref="L31:L34" si="14">SUM(M31:O31)</f>
        <v>0</v>
      </c>
      <c r="M31" s="39">
        <f>COUNTIF(I10,"1") + COUNTIF(I26,"1") + COUNTIF(I43,"2")</f>
        <v>0</v>
      </c>
      <c r="N31" s="39">
        <f>COUNTIF(I10,"X") + COUNTIF(I26,"X") + COUNTIF(I43,"X")</f>
        <v>0</v>
      </c>
      <c r="O31" s="39">
        <f>COUNTIF(I10,"2") + COUNTIF(I26,"2") + COUNTIF(I43,"1")</f>
        <v>0</v>
      </c>
      <c r="P31" s="39">
        <f>SUM(F10,F26,H43)</f>
        <v>0</v>
      </c>
      <c r="Q31" s="39">
        <f>SUM(H10,H26,F43)</f>
        <v>0</v>
      </c>
      <c r="R31" s="39">
        <f t="shared" ref="R31:R34" si="15">P31-Q31</f>
        <v>0</v>
      </c>
      <c r="S31" s="31">
        <f t="shared" ref="S31:S34" si="16">SUM(M31*3,N31)</f>
        <v>0</v>
      </c>
      <c r="T31" s="50"/>
    </row>
    <row r="32" ht="14.25" customHeight="1">
      <c r="A32" s="25">
        <v>28.0</v>
      </c>
      <c r="B32" s="26" t="s">
        <v>102</v>
      </c>
      <c r="C32" s="26" t="s">
        <v>37</v>
      </c>
      <c r="D32" s="26" t="s">
        <v>55</v>
      </c>
      <c r="E32" s="27" t="s">
        <v>103</v>
      </c>
      <c r="F32" s="28"/>
      <c r="G32" s="53" t="s">
        <v>16</v>
      </c>
      <c r="H32" s="30"/>
      <c r="I32" s="31" t="str">
        <f t="shared" si="1"/>
        <v/>
      </c>
      <c r="J32" s="49"/>
      <c r="K32" s="1" t="s">
        <v>104</v>
      </c>
      <c r="L32" s="39">
        <f t="shared" si="14"/>
        <v>0</v>
      </c>
      <c r="M32" s="39">
        <f>COUNTIF(I15,"2") + COUNTIF(I27,"1") + COUNTIF(I43,"1")</f>
        <v>0</v>
      </c>
      <c r="N32" s="54">
        <f>COUNTIF(I15,"X") + COUNTIF(I27,"X") + COUNTIF(I43,"X")</f>
        <v>0</v>
      </c>
      <c r="O32" s="39">
        <f>COUNTIF(I15,"1") + COUNTIF(I27,"2") + COUNTIF(I43,"2")</f>
        <v>0</v>
      </c>
      <c r="P32" s="39">
        <f>SUM(H15,F27,F43)</f>
        <v>0</v>
      </c>
      <c r="Q32" s="39">
        <f>SUM(F15,H27,H43)</f>
        <v>0</v>
      </c>
      <c r="R32" s="39">
        <f t="shared" si="15"/>
        <v>0</v>
      </c>
      <c r="S32" s="31">
        <f t="shared" si="16"/>
        <v>0</v>
      </c>
      <c r="T32" s="50"/>
    </row>
    <row r="33" ht="14.25" customHeight="1">
      <c r="A33" s="25">
        <v>29.0</v>
      </c>
      <c r="B33" s="26" t="s">
        <v>102</v>
      </c>
      <c r="C33" s="26" t="s">
        <v>18</v>
      </c>
      <c r="D33" s="26" t="s">
        <v>25</v>
      </c>
      <c r="E33" s="27" t="s">
        <v>105</v>
      </c>
      <c r="F33" s="42"/>
      <c r="G33" s="43" t="s">
        <v>16</v>
      </c>
      <c r="H33" s="44"/>
      <c r="I33" s="31" t="str">
        <f t="shared" si="1"/>
        <v/>
      </c>
      <c r="J33" s="49"/>
      <c r="K33" s="1" t="s">
        <v>106</v>
      </c>
      <c r="L33" s="39">
        <f t="shared" si="14"/>
        <v>0</v>
      </c>
      <c r="M33" s="39">
        <f>COUNTIF(I15,"1") + COUNTIF(I26,"2") + COUNTIF(I44,"2")</f>
        <v>0</v>
      </c>
      <c r="N33" s="39">
        <f>COUNTIF(I15,"X") + COUNTIF(I26,"X") + COUNTIF(I44,"X")</f>
        <v>0</v>
      </c>
      <c r="O33" s="39">
        <f>COUNTIF(I15,"2") + COUNTIF(I26,"1") + COUNTIF(I44,"1")</f>
        <v>0</v>
      </c>
      <c r="P33" s="39">
        <f>SUM(F15,H26,H44)</f>
        <v>0</v>
      </c>
      <c r="Q33" s="39">
        <f>SUM(H15,F26,F44)</f>
        <v>0</v>
      </c>
      <c r="R33" s="39">
        <f t="shared" si="15"/>
        <v>0</v>
      </c>
      <c r="S33" s="31">
        <f t="shared" si="16"/>
        <v>0</v>
      </c>
      <c r="T33" s="50"/>
    </row>
    <row r="34" ht="14.25" customHeight="1">
      <c r="A34" s="25">
        <v>30.0</v>
      </c>
      <c r="B34" s="26" t="s">
        <v>102</v>
      </c>
      <c r="C34" s="26" t="s">
        <v>107</v>
      </c>
      <c r="D34" s="26" t="s">
        <v>25</v>
      </c>
      <c r="E34" s="27" t="s">
        <v>108</v>
      </c>
      <c r="F34" s="42"/>
      <c r="G34" s="43" t="s">
        <v>16</v>
      </c>
      <c r="H34" s="44"/>
      <c r="I34" s="31" t="str">
        <f t="shared" si="1"/>
        <v/>
      </c>
      <c r="J34" s="49"/>
      <c r="K34" s="1" t="s">
        <v>109</v>
      </c>
      <c r="L34" s="39">
        <f t="shared" si="14"/>
        <v>0</v>
      </c>
      <c r="M34" s="39">
        <f>COUNTIF(I10,"2") + COUNTIF(I27,"2") + COUNTIF(I44,"1")</f>
        <v>0</v>
      </c>
      <c r="N34" s="39">
        <f>COUNTIF(I10,"X") + COUNTIF(I27,"X") + COUNTIF(I44,"X")</f>
        <v>0</v>
      </c>
      <c r="O34" s="39">
        <f>COUNTIF(I10,"1") + COUNTIF(I27,"1") + COUNTIF(I44,"2")</f>
        <v>0</v>
      </c>
      <c r="P34" s="39">
        <f>SUM(H10,H27,F44)</f>
        <v>0</v>
      </c>
      <c r="Q34" s="39">
        <f>SUM(F10,F27,H44)</f>
        <v>0</v>
      </c>
      <c r="R34" s="39">
        <f t="shared" si="15"/>
        <v>0</v>
      </c>
      <c r="S34" s="31">
        <f t="shared" si="16"/>
        <v>0</v>
      </c>
      <c r="T34" s="50"/>
    </row>
    <row r="35" ht="14.25" customHeight="1">
      <c r="A35" s="25">
        <v>31.0</v>
      </c>
      <c r="B35" s="26" t="s">
        <v>110</v>
      </c>
      <c r="C35" s="26" t="s">
        <v>111</v>
      </c>
      <c r="D35" s="26" t="s">
        <v>67</v>
      </c>
      <c r="E35" s="27" t="s">
        <v>112</v>
      </c>
      <c r="F35" s="42"/>
      <c r="G35" s="43" t="s">
        <v>16</v>
      </c>
      <c r="H35" s="44"/>
      <c r="I35" s="31" t="str">
        <f t="shared" si="1"/>
        <v/>
      </c>
      <c r="J35" s="23"/>
      <c r="K35" s="32" t="s">
        <v>113</v>
      </c>
      <c r="L35" s="3"/>
      <c r="M35" s="3"/>
      <c r="N35" s="3"/>
      <c r="O35" s="3"/>
      <c r="P35" s="3"/>
      <c r="Q35" s="3"/>
      <c r="R35" s="3"/>
      <c r="S35" s="21"/>
      <c r="T35" s="23"/>
    </row>
    <row r="36" ht="14.25" customHeight="1">
      <c r="A36" s="25">
        <v>32.0</v>
      </c>
      <c r="B36" s="26" t="s">
        <v>110</v>
      </c>
      <c r="C36" s="26" t="s">
        <v>13</v>
      </c>
      <c r="D36" s="26" t="s">
        <v>14</v>
      </c>
      <c r="E36" s="27" t="s">
        <v>114</v>
      </c>
      <c r="F36" s="28"/>
      <c r="G36" s="29" t="s">
        <v>16</v>
      </c>
      <c r="H36" s="30"/>
      <c r="I36" s="31" t="str">
        <f t="shared" si="1"/>
        <v/>
      </c>
      <c r="J36" s="45"/>
      <c r="K36" s="46" t="s">
        <v>21</v>
      </c>
      <c r="L36" s="47" t="s">
        <v>22</v>
      </c>
      <c r="M36" s="47" t="s">
        <v>23</v>
      </c>
      <c r="N36" s="47" t="s">
        <v>24</v>
      </c>
      <c r="O36" s="47" t="s">
        <v>25</v>
      </c>
      <c r="P36" s="47" t="s">
        <v>26</v>
      </c>
      <c r="Q36" s="47" t="s">
        <v>27</v>
      </c>
      <c r="R36" s="47" t="s">
        <v>28</v>
      </c>
      <c r="S36" s="47" t="s">
        <v>29</v>
      </c>
      <c r="T36" s="48"/>
    </row>
    <row r="37" ht="14.25" customHeight="1">
      <c r="A37" s="25">
        <v>33.0</v>
      </c>
      <c r="B37" s="26" t="s">
        <v>110</v>
      </c>
      <c r="C37" s="26" t="s">
        <v>13</v>
      </c>
      <c r="D37" s="26" t="s">
        <v>14</v>
      </c>
      <c r="E37" s="27" t="s">
        <v>115</v>
      </c>
      <c r="F37" s="28"/>
      <c r="G37" s="29" t="s">
        <v>16</v>
      </c>
      <c r="H37" s="30"/>
      <c r="I37" s="31" t="str">
        <f t="shared" si="1"/>
        <v/>
      </c>
      <c r="J37" s="49"/>
      <c r="K37" s="1" t="s">
        <v>116</v>
      </c>
      <c r="L37" s="39">
        <f t="shared" ref="L37:L40" si="17">SUM(M37:O37)</f>
        <v>0</v>
      </c>
      <c r="M37" s="39">
        <f>COUNTIF(I19,"1") + COUNTIF(I33,"2") + COUNTIF(I50,"2")</f>
        <v>0</v>
      </c>
      <c r="N37" s="39">
        <f>COUNTIF(I19,"X") + COUNTIF(I33,"X") + COUNTIF(I50,"X")</f>
        <v>0</v>
      </c>
      <c r="O37" s="39">
        <f>COUNTIF(I19,"2") + COUNTIF(I33,"1") + COUNTIF(I50,"1")</f>
        <v>0</v>
      </c>
      <c r="P37" s="39">
        <f>SUM(F19,H33,H50)</f>
        <v>0</v>
      </c>
      <c r="Q37" s="39">
        <f>SUM(H19,F33,F50)</f>
        <v>0</v>
      </c>
      <c r="R37" s="39">
        <f t="shared" ref="R37:R40" si="18">P37-Q37</f>
        <v>0</v>
      </c>
      <c r="S37" s="31">
        <f t="shared" ref="S37:S40" si="19">SUM(M37*3,N37)</f>
        <v>0</v>
      </c>
      <c r="T37" s="50"/>
    </row>
    <row r="38" ht="14.25" customHeight="1">
      <c r="A38" s="25">
        <v>34.0</v>
      </c>
      <c r="B38" s="26" t="s">
        <v>110</v>
      </c>
      <c r="C38" s="26" t="s">
        <v>48</v>
      </c>
      <c r="D38" s="26" t="s">
        <v>67</v>
      </c>
      <c r="E38" s="27" t="s">
        <v>117</v>
      </c>
      <c r="F38" s="42"/>
      <c r="G38" s="43" t="s">
        <v>16</v>
      </c>
      <c r="H38" s="44"/>
      <c r="I38" s="31" t="str">
        <f t="shared" si="1"/>
        <v/>
      </c>
      <c r="J38" s="49"/>
      <c r="K38" s="1" t="s">
        <v>118</v>
      </c>
      <c r="L38" s="39">
        <f t="shared" si="17"/>
        <v>0</v>
      </c>
      <c r="M38" s="39">
        <f>COUNTIF(I16,"1") + COUNTIF(I33,"1") + COUNTIF(I49,"2")</f>
        <v>0</v>
      </c>
      <c r="N38" s="39">
        <f>COUNTIF(I16,"X") + COUNTIF(I33,"X") + COUNTIF(I49,"X")</f>
        <v>0</v>
      </c>
      <c r="O38" s="39">
        <f>COUNTIF(I16,"2") + COUNTIF(I33,"2") + COUNTIF(I49,"1")</f>
        <v>0</v>
      </c>
      <c r="P38" s="39">
        <f>SUM(F16,F33,H49)</f>
        <v>0</v>
      </c>
      <c r="Q38" s="39">
        <f>SUM(H16,H33,F49)</f>
        <v>0</v>
      </c>
      <c r="R38" s="39">
        <f t="shared" si="18"/>
        <v>0</v>
      </c>
      <c r="S38" s="31">
        <f t="shared" si="19"/>
        <v>0</v>
      </c>
      <c r="T38" s="50"/>
    </row>
    <row r="39" ht="14.25" customHeight="1">
      <c r="A39" s="25">
        <v>35.0</v>
      </c>
      <c r="B39" s="26" t="s">
        <v>119</v>
      </c>
      <c r="C39" s="26" t="s">
        <v>13</v>
      </c>
      <c r="D39" s="26" t="s">
        <v>38</v>
      </c>
      <c r="E39" s="27" t="s">
        <v>120</v>
      </c>
      <c r="F39" s="51"/>
      <c r="G39" s="52" t="s">
        <v>16</v>
      </c>
      <c r="H39" s="51"/>
      <c r="I39" s="31" t="str">
        <f t="shared" si="1"/>
        <v/>
      </c>
      <c r="J39" s="49"/>
      <c r="K39" s="1" t="s">
        <v>121</v>
      </c>
      <c r="L39" s="39">
        <f t="shared" si="17"/>
        <v>0</v>
      </c>
      <c r="M39" s="39">
        <f>COUNTIF(I19,"2") + COUNTIF(I34,"1") + COUNTIF(I49,"1")</f>
        <v>0</v>
      </c>
      <c r="N39" s="39">
        <f>COUNTIF(I19,"X") + COUNTIF(I34,"X") + COUNTIF(I49,"X")</f>
        <v>0</v>
      </c>
      <c r="O39" s="39">
        <f>COUNTIF(I19,"1") + COUNTIF(I34,"2") + COUNTIF(I49,"2")</f>
        <v>0</v>
      </c>
      <c r="P39" s="39">
        <f>SUM(H19,F34,F49)</f>
        <v>0</v>
      </c>
      <c r="Q39" s="39">
        <f>SUM(F19,H34,H49)</f>
        <v>0</v>
      </c>
      <c r="R39" s="39">
        <f t="shared" si="18"/>
        <v>0</v>
      </c>
      <c r="S39" s="31">
        <f t="shared" si="19"/>
        <v>0</v>
      </c>
      <c r="T39" s="50"/>
    </row>
    <row r="40" ht="14.25" customHeight="1">
      <c r="A40" s="25">
        <v>36.0</v>
      </c>
      <c r="B40" s="26" t="s">
        <v>119</v>
      </c>
      <c r="C40" s="26" t="s">
        <v>13</v>
      </c>
      <c r="D40" s="26" t="s">
        <v>38</v>
      </c>
      <c r="E40" s="27" t="s">
        <v>122</v>
      </c>
      <c r="F40" s="51"/>
      <c r="G40" s="52" t="s">
        <v>16</v>
      </c>
      <c r="H40" s="51"/>
      <c r="I40" s="31" t="str">
        <f t="shared" si="1"/>
        <v/>
      </c>
      <c r="J40" s="49"/>
      <c r="K40" s="1" t="s">
        <v>123</v>
      </c>
      <c r="L40" s="39">
        <f t="shared" si="17"/>
        <v>0</v>
      </c>
      <c r="M40" s="39">
        <f>COUNTIF(I16,"2") + COUNTIF(I34,"2") + COUNTIF(I50,"1")</f>
        <v>0</v>
      </c>
      <c r="N40" s="39">
        <f>COUNTIF(I16,"X") + COUNTIF(I34,"X") + COUNTIF(I50,"X")</f>
        <v>0</v>
      </c>
      <c r="O40" s="39">
        <f>COUNTIF(I16,"1") + COUNTIF(I34,"1") + COUNTIF(I50,"2")</f>
        <v>0</v>
      </c>
      <c r="P40" s="39">
        <f>SUM(H16,H34,F50)</f>
        <v>0</v>
      </c>
      <c r="Q40" s="39">
        <f>SUM(F16,F34,H50)</f>
        <v>0</v>
      </c>
      <c r="R40" s="39">
        <f t="shared" si="18"/>
        <v>0</v>
      </c>
      <c r="S40" s="31">
        <f t="shared" si="19"/>
        <v>0</v>
      </c>
      <c r="T40" s="50"/>
    </row>
    <row r="41" ht="14.25" customHeight="1">
      <c r="A41" s="25">
        <v>37.0</v>
      </c>
      <c r="B41" s="26" t="s">
        <v>119</v>
      </c>
      <c r="C41" s="26" t="s">
        <v>18</v>
      </c>
      <c r="D41" s="26" t="s">
        <v>19</v>
      </c>
      <c r="E41" s="27" t="s">
        <v>124</v>
      </c>
      <c r="F41" s="51"/>
      <c r="G41" s="52" t="s">
        <v>16</v>
      </c>
      <c r="H41" s="51"/>
      <c r="I41" s="31" t="str">
        <f t="shared" si="1"/>
        <v/>
      </c>
      <c r="J41" s="23"/>
      <c r="K41" s="32" t="s">
        <v>125</v>
      </c>
      <c r="L41" s="3"/>
      <c r="M41" s="3"/>
      <c r="N41" s="3"/>
      <c r="O41" s="3"/>
      <c r="P41" s="3"/>
      <c r="Q41" s="3"/>
      <c r="R41" s="3"/>
      <c r="S41" s="21"/>
      <c r="T41" s="23"/>
    </row>
    <row r="42" ht="14.25" customHeight="1">
      <c r="A42" s="25">
        <v>38.0</v>
      </c>
      <c r="B42" s="26" t="s">
        <v>119</v>
      </c>
      <c r="C42" s="26" t="s">
        <v>18</v>
      </c>
      <c r="D42" s="26" t="s">
        <v>19</v>
      </c>
      <c r="E42" s="27" t="s">
        <v>126</v>
      </c>
      <c r="F42" s="51"/>
      <c r="G42" s="52" t="s">
        <v>16</v>
      </c>
      <c r="H42" s="51"/>
      <c r="I42" s="31" t="str">
        <f t="shared" si="1"/>
        <v/>
      </c>
      <c r="J42" s="45"/>
      <c r="K42" s="46" t="s">
        <v>21</v>
      </c>
      <c r="L42" s="47" t="s">
        <v>22</v>
      </c>
      <c r="M42" s="47" t="s">
        <v>23</v>
      </c>
      <c r="N42" s="47" t="s">
        <v>24</v>
      </c>
      <c r="O42" s="47" t="s">
        <v>25</v>
      </c>
      <c r="P42" s="47" t="s">
        <v>26</v>
      </c>
      <c r="Q42" s="47" t="s">
        <v>27</v>
      </c>
      <c r="R42" s="47" t="s">
        <v>28</v>
      </c>
      <c r="S42" s="47" t="s">
        <v>29</v>
      </c>
      <c r="T42" s="48"/>
    </row>
    <row r="43" ht="14.25" customHeight="1">
      <c r="A43" s="25">
        <v>39.0</v>
      </c>
      <c r="B43" s="55">
        <v>44934.0</v>
      </c>
      <c r="C43" s="26" t="s">
        <v>13</v>
      </c>
      <c r="D43" s="26" t="s">
        <v>43</v>
      </c>
      <c r="E43" s="27" t="s">
        <v>127</v>
      </c>
      <c r="F43" s="51"/>
      <c r="G43" s="52" t="s">
        <v>16</v>
      </c>
      <c r="H43" s="51"/>
      <c r="I43" s="31" t="str">
        <f t="shared" si="1"/>
        <v/>
      </c>
      <c r="J43" s="49"/>
      <c r="K43" s="1" t="s">
        <v>128</v>
      </c>
      <c r="L43" s="39">
        <f t="shared" ref="L43:L46" si="20">SUM(M43:O43)</f>
        <v>0</v>
      </c>
      <c r="M43" s="39">
        <f>COUNTIF(I14,"1") + COUNTIF(I32,"1") + COUNTIF(I47,"2")</f>
        <v>0</v>
      </c>
      <c r="N43" s="39">
        <f>COUNTIF(I14,"X") + COUNTIF(I32,"X") + COUNTIF(I47,"X")</f>
        <v>0</v>
      </c>
      <c r="O43" s="54">
        <f>COUNTIF(I14,"2") + COUNTIF(I32,"2") + COUNTIF(I47,"1")</f>
        <v>0</v>
      </c>
      <c r="P43" s="39">
        <f>SUM(F14,F32,H47)</f>
        <v>0</v>
      </c>
      <c r="Q43" s="39">
        <f>SUM(H14,H32,F47)</f>
        <v>0</v>
      </c>
      <c r="R43" s="39">
        <f t="shared" ref="R43:R46" si="21">P43-Q43</f>
        <v>0</v>
      </c>
      <c r="S43" s="31">
        <f t="shared" ref="S43:S46" si="22">SUM(M43*3,N43)</f>
        <v>0</v>
      </c>
      <c r="T43" s="50"/>
    </row>
    <row r="44" ht="14.25" customHeight="1">
      <c r="A44" s="25">
        <v>40.0</v>
      </c>
      <c r="B44" s="55">
        <v>44934.0</v>
      </c>
      <c r="C44" s="26" t="s">
        <v>13</v>
      </c>
      <c r="D44" s="26" t="s">
        <v>43</v>
      </c>
      <c r="E44" s="27" t="s">
        <v>129</v>
      </c>
      <c r="F44" s="51"/>
      <c r="G44" s="52" t="s">
        <v>16</v>
      </c>
      <c r="H44" s="51"/>
      <c r="I44" s="31" t="str">
        <f t="shared" si="1"/>
        <v/>
      </c>
      <c r="J44" s="49"/>
      <c r="K44" s="1" t="s">
        <v>130</v>
      </c>
      <c r="L44" s="39">
        <f t="shared" si="20"/>
        <v>0</v>
      </c>
      <c r="M44" s="39">
        <f>COUNTIF(I17,"1") + COUNTIF(I32,"2") + COUNTIF(I48,"2")</f>
        <v>0</v>
      </c>
      <c r="N44" s="39">
        <f>COUNTIF(I17,"X") + COUNTIF(I32,"X") + COUNTIF(I48,"X")</f>
        <v>0</v>
      </c>
      <c r="O44" s="39">
        <f>COUNTIF(I17,"2") + COUNTIF(I32,"1") + COUNTIF(I48,"1")</f>
        <v>0</v>
      </c>
      <c r="P44" s="39">
        <f>SUM(F17,H32,H48)</f>
        <v>0</v>
      </c>
      <c r="Q44" s="39">
        <f>SUM(H17,F32,F48)</f>
        <v>0</v>
      </c>
      <c r="R44" s="39">
        <f t="shared" si="21"/>
        <v>0</v>
      </c>
      <c r="S44" s="31">
        <f t="shared" si="22"/>
        <v>0</v>
      </c>
      <c r="T44" s="50"/>
    </row>
    <row r="45" ht="14.25" customHeight="1">
      <c r="A45" s="25">
        <v>41.0</v>
      </c>
      <c r="B45" s="55">
        <v>44934.0</v>
      </c>
      <c r="C45" s="26" t="s">
        <v>69</v>
      </c>
      <c r="D45" s="26" t="s">
        <v>49</v>
      </c>
      <c r="E45" s="27" t="s">
        <v>131</v>
      </c>
      <c r="F45" s="51"/>
      <c r="G45" s="52" t="s">
        <v>16</v>
      </c>
      <c r="H45" s="51"/>
      <c r="I45" s="31" t="str">
        <f t="shared" si="1"/>
        <v/>
      </c>
      <c r="J45" s="49"/>
      <c r="K45" s="1" t="s">
        <v>132</v>
      </c>
      <c r="L45" s="39">
        <f t="shared" si="20"/>
        <v>0</v>
      </c>
      <c r="M45" s="39">
        <f>COUNTIF(I17,"2") + COUNTIF(I29,"1") + COUNTIF(I47,"1")</f>
        <v>0</v>
      </c>
      <c r="N45" s="39">
        <f>COUNTIF(I17,"X") + COUNTIF(I29,"X") + COUNTIF(I47,"X")</f>
        <v>0</v>
      </c>
      <c r="O45" s="39">
        <f>COUNTIF(I17,"1") + COUNTIF(I29,"2") + COUNTIF(I47,"2")</f>
        <v>0</v>
      </c>
      <c r="P45" s="39">
        <f>SUM(H17,F29,F47)</f>
        <v>0</v>
      </c>
      <c r="Q45" s="39">
        <f>SUM(F17,H29,H47)</f>
        <v>0</v>
      </c>
      <c r="R45" s="39">
        <f t="shared" si="21"/>
        <v>0</v>
      </c>
      <c r="S45" s="31">
        <f t="shared" si="22"/>
        <v>0</v>
      </c>
      <c r="T45" s="50"/>
    </row>
    <row r="46" ht="14.25" customHeight="1">
      <c r="A46" s="25">
        <v>42.0</v>
      </c>
      <c r="B46" s="55">
        <v>44934.0</v>
      </c>
      <c r="C46" s="26" t="s">
        <v>69</v>
      </c>
      <c r="D46" s="26" t="s">
        <v>49</v>
      </c>
      <c r="E46" s="27" t="s">
        <v>133</v>
      </c>
      <c r="F46" s="51"/>
      <c r="G46" s="52" t="s">
        <v>16</v>
      </c>
      <c r="H46" s="51"/>
      <c r="I46" s="31" t="str">
        <f t="shared" si="1"/>
        <v/>
      </c>
      <c r="J46" s="49"/>
      <c r="K46" s="1" t="s">
        <v>134</v>
      </c>
      <c r="L46" s="39">
        <f t="shared" si="20"/>
        <v>0</v>
      </c>
      <c r="M46" s="39">
        <f>COUNTIF(I14,"2") + COUNTIF(I29,"2") + COUNTIF(I48,"1")</f>
        <v>0</v>
      </c>
      <c r="N46" s="39">
        <f>COUNTIF(I14,"X") + COUNTIF(I29,"X") + COUNTIF(I48,"X")</f>
        <v>0</v>
      </c>
      <c r="O46" s="39">
        <f>COUNTIF(I14,"1") + COUNTIF(I29,"1") + COUNTIF(I48,"2")</f>
        <v>0</v>
      </c>
      <c r="P46" s="39">
        <f>SUM(H14,H29,F48)</f>
        <v>0</v>
      </c>
      <c r="Q46" s="39">
        <f>SUM(F14,F29,H48)</f>
        <v>0</v>
      </c>
      <c r="R46" s="39">
        <f t="shared" si="21"/>
        <v>0</v>
      </c>
      <c r="S46" s="31">
        <f t="shared" si="22"/>
        <v>0</v>
      </c>
      <c r="T46" s="50"/>
    </row>
    <row r="47" ht="14.25" customHeight="1">
      <c r="A47" s="25">
        <v>43.0</v>
      </c>
      <c r="B47" s="55">
        <v>44965.0</v>
      </c>
      <c r="C47" s="26" t="s">
        <v>13</v>
      </c>
      <c r="D47" s="26" t="s">
        <v>55</v>
      </c>
      <c r="E47" s="27" t="s">
        <v>135</v>
      </c>
      <c r="F47" s="51"/>
      <c r="G47" s="52" t="s">
        <v>16</v>
      </c>
      <c r="H47" s="51"/>
      <c r="I47" s="31" t="str">
        <f t="shared" si="1"/>
        <v/>
      </c>
      <c r="J47" s="23"/>
      <c r="K47" s="32" t="s">
        <v>136</v>
      </c>
      <c r="L47" s="3"/>
      <c r="M47" s="3"/>
      <c r="N47" s="3"/>
      <c r="O47" s="3"/>
      <c r="P47" s="3"/>
      <c r="Q47" s="3"/>
      <c r="R47" s="3"/>
      <c r="S47" s="21"/>
      <c r="T47" s="23"/>
    </row>
    <row r="48" ht="14.25" customHeight="1">
      <c r="A48" s="25">
        <v>44.0</v>
      </c>
      <c r="B48" s="55">
        <v>44965.0</v>
      </c>
      <c r="C48" s="26" t="s">
        <v>13</v>
      </c>
      <c r="D48" s="26" t="s">
        <v>55</v>
      </c>
      <c r="E48" s="27" t="s">
        <v>137</v>
      </c>
      <c r="F48" s="51"/>
      <c r="G48" s="52" t="s">
        <v>16</v>
      </c>
      <c r="H48" s="51"/>
      <c r="I48" s="31" t="str">
        <f t="shared" si="1"/>
        <v/>
      </c>
      <c r="J48" s="45"/>
      <c r="K48" s="46" t="s">
        <v>21</v>
      </c>
      <c r="L48" s="47" t="s">
        <v>22</v>
      </c>
      <c r="M48" s="47" t="s">
        <v>23</v>
      </c>
      <c r="N48" s="47" t="s">
        <v>24</v>
      </c>
      <c r="O48" s="47" t="s">
        <v>25</v>
      </c>
      <c r="P48" s="47" t="s">
        <v>26</v>
      </c>
      <c r="Q48" s="47" t="s">
        <v>27</v>
      </c>
      <c r="R48" s="47" t="s">
        <v>28</v>
      </c>
      <c r="S48" s="47" t="s">
        <v>29</v>
      </c>
      <c r="T48" s="48"/>
    </row>
    <row r="49" ht="14.25" customHeight="1">
      <c r="A49" s="25">
        <v>45.0</v>
      </c>
      <c r="B49" s="55">
        <v>44965.0</v>
      </c>
      <c r="C49" s="26" t="s">
        <v>18</v>
      </c>
      <c r="D49" s="26" t="s">
        <v>25</v>
      </c>
      <c r="E49" s="27" t="s">
        <v>138</v>
      </c>
      <c r="F49" s="42"/>
      <c r="G49" s="43" t="s">
        <v>16</v>
      </c>
      <c r="H49" s="44"/>
      <c r="I49" s="31" t="str">
        <f t="shared" si="1"/>
        <v/>
      </c>
      <c r="J49" s="49"/>
      <c r="K49" s="1" t="s">
        <v>139</v>
      </c>
      <c r="L49" s="39">
        <f t="shared" ref="L49:L52" si="23">SUM(M49:O49)</f>
        <v>0</v>
      </c>
      <c r="M49" s="39">
        <f>COUNTIF(I18,"1") + COUNTIF(I38,"1") + COUNTIF(I51,"2")</f>
        <v>0</v>
      </c>
      <c r="N49" s="39">
        <f>COUNTIF(I18,"X") + COUNTIF(I38,"X") + COUNTIF(I51,"X")</f>
        <v>0</v>
      </c>
      <c r="O49" s="39">
        <f>COUNTIF(I18,"2") + COUNTIF(I38,"2") + COUNTIF(I51,"1")</f>
        <v>0</v>
      </c>
      <c r="P49" s="39">
        <f>SUM(F18,F38,H51)</f>
        <v>0</v>
      </c>
      <c r="Q49" s="39">
        <f>SUM(H18,H38,F51)</f>
        <v>0</v>
      </c>
      <c r="R49" s="39">
        <f t="shared" ref="R49:R52" si="24">P49-Q49</f>
        <v>0</v>
      </c>
      <c r="S49" s="31">
        <f t="shared" ref="S49:S52" si="25">SUM(M49*3,N49)</f>
        <v>0</v>
      </c>
      <c r="T49" s="50"/>
    </row>
    <row r="50" ht="14.25" customHeight="1">
      <c r="A50" s="25">
        <v>46.0</v>
      </c>
      <c r="B50" s="55">
        <v>44965.0</v>
      </c>
      <c r="C50" s="26" t="s">
        <v>18</v>
      </c>
      <c r="D50" s="26" t="s">
        <v>25</v>
      </c>
      <c r="E50" s="27" t="s">
        <v>140</v>
      </c>
      <c r="F50" s="42"/>
      <c r="G50" s="43" t="s">
        <v>16</v>
      </c>
      <c r="H50" s="44"/>
      <c r="I50" s="31" t="str">
        <f t="shared" si="1"/>
        <v/>
      </c>
      <c r="J50" s="49"/>
      <c r="K50" s="1" t="s">
        <v>141</v>
      </c>
      <c r="L50" s="39">
        <f t="shared" si="23"/>
        <v>0</v>
      </c>
      <c r="M50" s="39">
        <f>COUNTIF(I20,"2") + COUNTIF(I35,"1") + COUNTIF(I51,"1")</f>
        <v>0</v>
      </c>
      <c r="N50" s="39">
        <f>COUNTIF(I20,"X") + COUNTIF(I35,"X") + COUNTIF(I51,"X")</f>
        <v>0</v>
      </c>
      <c r="O50" s="39">
        <f>COUNTIF(I20,"1") + COUNTIF(I35,"2") + COUNTIF(I51,"2")</f>
        <v>0</v>
      </c>
      <c r="P50" s="39">
        <f>SUM(H20,F35,F51)</f>
        <v>0</v>
      </c>
      <c r="Q50" s="39">
        <f>SUM(F20,H35,H51)</f>
        <v>0</v>
      </c>
      <c r="R50" s="39">
        <f t="shared" si="24"/>
        <v>0</v>
      </c>
      <c r="S50" s="31">
        <f t="shared" si="25"/>
        <v>0</v>
      </c>
      <c r="T50" s="50"/>
    </row>
    <row r="51" ht="14.25" customHeight="1">
      <c r="A51" s="25">
        <v>47.0</v>
      </c>
      <c r="B51" s="55">
        <v>44993.0</v>
      </c>
      <c r="C51" s="26" t="s">
        <v>18</v>
      </c>
      <c r="D51" s="26" t="s">
        <v>67</v>
      </c>
      <c r="E51" s="27" t="s">
        <v>142</v>
      </c>
      <c r="F51" s="42"/>
      <c r="G51" s="43" t="s">
        <v>16</v>
      </c>
      <c r="H51" s="44"/>
      <c r="I51" s="31" t="str">
        <f t="shared" si="1"/>
        <v/>
      </c>
      <c r="J51" s="49"/>
      <c r="K51" s="1" t="s">
        <v>143</v>
      </c>
      <c r="L51" s="39">
        <f t="shared" si="23"/>
        <v>0</v>
      </c>
      <c r="M51" s="39">
        <f>COUNTIF(I20,"1") + COUNTIF(I38,"2") + COUNTIF(I52,"2")</f>
        <v>0</v>
      </c>
      <c r="N51" s="39">
        <f>COUNTIF(I20,"X") + COUNTIF(I38,"X") + COUNTIF(I52,"X")</f>
        <v>0</v>
      </c>
      <c r="O51" s="39">
        <f>COUNTIF(I20,"2") + COUNTIF(I38,"1") + COUNTIF(I52,"1")</f>
        <v>0</v>
      </c>
      <c r="P51" s="39">
        <f>SUM(F20,H38,H52)</f>
        <v>0</v>
      </c>
      <c r="Q51" s="39">
        <f>SUM(H20,F38,F52)</f>
        <v>0</v>
      </c>
      <c r="R51" s="39">
        <f t="shared" si="24"/>
        <v>0</v>
      </c>
      <c r="S51" s="31">
        <f t="shared" si="25"/>
        <v>0</v>
      </c>
      <c r="T51" s="50"/>
    </row>
    <row r="52" ht="14.25" customHeight="1">
      <c r="A52" s="25">
        <v>48.0</v>
      </c>
      <c r="B52" s="55">
        <v>44993.0</v>
      </c>
      <c r="C52" s="26" t="s">
        <v>18</v>
      </c>
      <c r="D52" s="26" t="s">
        <v>67</v>
      </c>
      <c r="E52" s="27" t="s">
        <v>144</v>
      </c>
      <c r="F52" s="42"/>
      <c r="G52" s="43" t="s">
        <v>16</v>
      </c>
      <c r="H52" s="44"/>
      <c r="I52" s="31" t="str">
        <f t="shared" si="1"/>
        <v/>
      </c>
      <c r="J52" s="49"/>
      <c r="K52" s="1" t="s">
        <v>145</v>
      </c>
      <c r="L52" s="39">
        <f t="shared" si="23"/>
        <v>0</v>
      </c>
      <c r="M52" s="39">
        <f>COUNTIF(I18,"2") + COUNTIF(I35,"2") + COUNTIF(I52,"1")</f>
        <v>0</v>
      </c>
      <c r="N52" s="39">
        <f>COUNTIF(I18,"X") + COUNTIF(I35,"X") + COUNTIF(I52,"X")</f>
        <v>0</v>
      </c>
      <c r="O52" s="54">
        <f>COUNTIF(I18,"1") + COUNTIF(I35,"1") + COUNTIF(I52,"2")</f>
        <v>0</v>
      </c>
      <c r="P52" s="39">
        <f>SUM(H18,H35,F52)</f>
        <v>0</v>
      </c>
      <c r="Q52" s="39">
        <f>SUM(F18,F35,H52)</f>
        <v>0</v>
      </c>
      <c r="R52" s="39">
        <f t="shared" si="24"/>
        <v>0</v>
      </c>
      <c r="S52" s="31">
        <f t="shared" si="25"/>
        <v>0</v>
      </c>
      <c r="T52" s="50"/>
    </row>
    <row r="53" ht="6.75" customHeight="1">
      <c r="A53" s="10"/>
      <c r="B53" s="3"/>
      <c r="C53" s="3"/>
      <c r="D53" s="3"/>
      <c r="E53" s="21"/>
      <c r="F53" s="56"/>
      <c r="G53" s="3"/>
      <c r="H53" s="21"/>
      <c r="I53" s="13"/>
    </row>
    <row r="54" ht="14.25" customHeight="1">
      <c r="A54" s="18"/>
      <c r="B54" s="57" t="s">
        <v>146</v>
      </c>
      <c r="C54" s="3"/>
      <c r="D54" s="3"/>
      <c r="E54" s="21"/>
      <c r="F54" s="20" t="s">
        <v>9</v>
      </c>
      <c r="G54" s="3"/>
      <c r="H54" s="21"/>
      <c r="I54" s="13"/>
    </row>
    <row r="55" ht="14.25" customHeight="1">
      <c r="A55" s="58">
        <v>49.0</v>
      </c>
      <c r="B55" s="59" t="s">
        <v>147</v>
      </c>
      <c r="C55" s="3"/>
      <c r="D55" s="3"/>
      <c r="E55" s="21"/>
      <c r="F55" s="60"/>
      <c r="G55" s="3"/>
      <c r="H55" s="21"/>
      <c r="I55" s="13"/>
    </row>
    <row r="56" ht="14.25" customHeight="1">
      <c r="A56" s="58">
        <v>50.0</v>
      </c>
      <c r="B56" s="59" t="s">
        <v>148</v>
      </c>
      <c r="C56" s="3"/>
      <c r="D56" s="3"/>
      <c r="E56" s="21"/>
      <c r="F56" s="60"/>
      <c r="G56" s="3"/>
      <c r="H56" s="21"/>
      <c r="I56" s="13"/>
    </row>
    <row r="57" ht="14.25" customHeight="1">
      <c r="A57" s="58">
        <v>51.0</v>
      </c>
      <c r="B57" s="59" t="s">
        <v>149</v>
      </c>
      <c r="C57" s="3"/>
      <c r="D57" s="3"/>
      <c r="E57" s="21"/>
      <c r="F57" s="60"/>
      <c r="G57" s="3"/>
      <c r="H57" s="21"/>
      <c r="I57" s="13"/>
    </row>
    <row r="58" ht="14.25" customHeight="1">
      <c r="A58" s="58">
        <v>52.0</v>
      </c>
      <c r="B58" s="59" t="s">
        <v>150</v>
      </c>
      <c r="C58" s="3"/>
      <c r="D58" s="3"/>
      <c r="E58" s="21"/>
      <c r="F58" s="60"/>
      <c r="G58" s="3"/>
      <c r="H58" s="21"/>
      <c r="I58" s="13"/>
    </row>
    <row r="59" ht="14.25" customHeight="1">
      <c r="A59" s="58">
        <v>53.0</v>
      </c>
      <c r="B59" s="59" t="s">
        <v>151</v>
      </c>
      <c r="C59" s="3"/>
      <c r="D59" s="3"/>
      <c r="E59" s="21"/>
      <c r="F59" s="60"/>
      <c r="G59" s="3"/>
      <c r="H59" s="21"/>
      <c r="I59" s="13"/>
    </row>
    <row r="60" ht="14.25" customHeight="1">
      <c r="A60" s="58">
        <v>54.0</v>
      </c>
      <c r="B60" s="59" t="s">
        <v>152</v>
      </c>
      <c r="C60" s="3"/>
      <c r="D60" s="3"/>
      <c r="E60" s="21"/>
      <c r="F60" s="60"/>
      <c r="G60" s="3"/>
      <c r="H60" s="21"/>
      <c r="I60" s="13"/>
    </row>
    <row r="61" ht="14.25" customHeight="1">
      <c r="A61" s="58">
        <v>55.0</v>
      </c>
      <c r="B61" s="59" t="s">
        <v>153</v>
      </c>
      <c r="C61" s="3"/>
      <c r="D61" s="3"/>
      <c r="E61" s="21"/>
      <c r="F61" s="60"/>
      <c r="G61" s="3"/>
      <c r="H61" s="21"/>
      <c r="I61" s="13"/>
    </row>
    <row r="62" ht="14.25" customHeight="1">
      <c r="A62" s="58">
        <v>56.0</v>
      </c>
      <c r="B62" s="59" t="s">
        <v>154</v>
      </c>
      <c r="C62" s="3"/>
      <c r="D62" s="3"/>
      <c r="E62" s="21"/>
      <c r="F62" s="60"/>
      <c r="G62" s="3"/>
      <c r="H62" s="21"/>
      <c r="I62" s="13"/>
    </row>
    <row r="63" ht="6.75" customHeight="1">
      <c r="A63" s="10"/>
      <c r="B63" s="3"/>
      <c r="C63" s="3"/>
      <c r="D63" s="3"/>
      <c r="E63" s="21"/>
      <c r="F63" s="56"/>
      <c r="G63" s="3"/>
      <c r="H63" s="21"/>
      <c r="I63" s="13"/>
    </row>
    <row r="64" ht="14.25" customHeight="1">
      <c r="A64" s="18"/>
      <c r="B64" s="61" t="s">
        <v>155</v>
      </c>
      <c r="C64" s="3"/>
      <c r="D64" s="3"/>
      <c r="E64" s="21"/>
      <c r="F64" s="20" t="s">
        <v>9</v>
      </c>
      <c r="G64" s="3"/>
      <c r="H64" s="21"/>
      <c r="I64" s="13"/>
    </row>
    <row r="65" ht="14.25" customHeight="1">
      <c r="A65" s="58">
        <v>57.0</v>
      </c>
      <c r="B65" s="59" t="s">
        <v>147</v>
      </c>
      <c r="C65" s="3"/>
      <c r="D65" s="3"/>
      <c r="E65" s="21"/>
      <c r="F65" s="60"/>
      <c r="G65" s="3"/>
      <c r="H65" s="21"/>
      <c r="I65" s="62" t="str">
        <f t="shared" ref="I65:I72" si="26">IF(F65="","",IF(F65=F55,"Nu har du valt samma lag både som 1:a och 2:a i gruppen... Gör om, gör rätt!",""))</f>
        <v/>
      </c>
      <c r="J65" s="62"/>
      <c r="K65" s="62"/>
      <c r="L65" s="62"/>
      <c r="M65" s="62"/>
      <c r="N65" s="62"/>
      <c r="O65" s="62"/>
      <c r="P65" s="62"/>
      <c r="Q65" s="62"/>
      <c r="R65" s="62"/>
      <c r="S65" s="62"/>
      <c r="T65" s="62"/>
    </row>
    <row r="66" ht="14.25" customHeight="1">
      <c r="A66" s="58">
        <v>58.0</v>
      </c>
      <c r="B66" s="59" t="s">
        <v>148</v>
      </c>
      <c r="C66" s="3"/>
      <c r="D66" s="3"/>
      <c r="E66" s="21"/>
      <c r="F66" s="60"/>
      <c r="G66" s="3"/>
      <c r="H66" s="21"/>
      <c r="I66" s="62" t="str">
        <f t="shared" si="26"/>
        <v/>
      </c>
      <c r="J66" s="62"/>
      <c r="K66" s="62"/>
      <c r="L66" s="62"/>
      <c r="M66" s="62"/>
      <c r="N66" s="62"/>
      <c r="O66" s="62"/>
      <c r="P66" s="62"/>
      <c r="Q66" s="62"/>
      <c r="R66" s="62"/>
      <c r="S66" s="62"/>
      <c r="T66" s="62"/>
    </row>
    <row r="67" ht="14.25" customHeight="1">
      <c r="A67" s="58">
        <v>59.0</v>
      </c>
      <c r="B67" s="59" t="s">
        <v>149</v>
      </c>
      <c r="C67" s="3"/>
      <c r="D67" s="3"/>
      <c r="E67" s="21"/>
      <c r="F67" s="60"/>
      <c r="G67" s="3"/>
      <c r="H67" s="21"/>
      <c r="I67" s="62" t="str">
        <f t="shared" si="26"/>
        <v/>
      </c>
      <c r="J67" s="62"/>
      <c r="K67" s="62"/>
      <c r="L67" s="62"/>
      <c r="M67" s="62"/>
      <c r="N67" s="62"/>
      <c r="O67" s="62"/>
      <c r="P67" s="62"/>
      <c r="Q67" s="62"/>
      <c r="R67" s="62"/>
      <c r="S67" s="62"/>
      <c r="T67" s="62"/>
    </row>
    <row r="68" ht="14.25" customHeight="1">
      <c r="A68" s="58">
        <v>60.0</v>
      </c>
      <c r="B68" s="59" t="s">
        <v>150</v>
      </c>
      <c r="C68" s="3"/>
      <c r="D68" s="3"/>
      <c r="E68" s="21"/>
      <c r="F68" s="60"/>
      <c r="G68" s="3"/>
      <c r="H68" s="21"/>
      <c r="I68" s="62" t="str">
        <f t="shared" si="26"/>
        <v/>
      </c>
      <c r="J68" s="62"/>
      <c r="K68" s="62"/>
      <c r="L68" s="62"/>
      <c r="M68" s="62"/>
      <c r="N68" s="62"/>
      <c r="O68" s="62"/>
      <c r="P68" s="62"/>
      <c r="Q68" s="62"/>
      <c r="R68" s="62"/>
      <c r="S68" s="62"/>
      <c r="T68" s="62"/>
    </row>
    <row r="69" ht="14.25" customHeight="1">
      <c r="A69" s="58">
        <v>61.0</v>
      </c>
      <c r="B69" s="59" t="s">
        <v>151</v>
      </c>
      <c r="C69" s="3"/>
      <c r="D69" s="3"/>
      <c r="E69" s="21"/>
      <c r="F69" s="60"/>
      <c r="G69" s="3"/>
      <c r="H69" s="21"/>
      <c r="I69" s="62" t="str">
        <f t="shared" si="26"/>
        <v/>
      </c>
      <c r="J69" s="62"/>
      <c r="K69" s="62"/>
      <c r="L69" s="62"/>
      <c r="M69" s="62"/>
      <c r="N69" s="62"/>
      <c r="O69" s="62"/>
      <c r="P69" s="62"/>
      <c r="Q69" s="62"/>
      <c r="R69" s="62"/>
      <c r="S69" s="62"/>
      <c r="T69" s="62"/>
    </row>
    <row r="70" ht="14.25" customHeight="1">
      <c r="A70" s="58">
        <v>62.0</v>
      </c>
      <c r="B70" s="59" t="s">
        <v>152</v>
      </c>
      <c r="C70" s="3"/>
      <c r="D70" s="3"/>
      <c r="E70" s="21"/>
      <c r="F70" s="60"/>
      <c r="G70" s="3"/>
      <c r="H70" s="21"/>
      <c r="I70" s="62" t="str">
        <f t="shared" si="26"/>
        <v/>
      </c>
      <c r="J70" s="62"/>
      <c r="K70" s="62"/>
      <c r="L70" s="62"/>
      <c r="M70" s="62"/>
      <c r="N70" s="62"/>
      <c r="O70" s="62"/>
      <c r="P70" s="62"/>
      <c r="Q70" s="62"/>
      <c r="R70" s="62"/>
      <c r="S70" s="62"/>
      <c r="T70" s="62"/>
    </row>
    <row r="71" ht="14.25" customHeight="1">
      <c r="A71" s="58">
        <v>63.0</v>
      </c>
      <c r="B71" s="59" t="s">
        <v>153</v>
      </c>
      <c r="C71" s="3"/>
      <c r="D71" s="3"/>
      <c r="E71" s="21"/>
      <c r="F71" s="60"/>
      <c r="G71" s="3"/>
      <c r="H71" s="21"/>
      <c r="I71" s="62" t="str">
        <f t="shared" si="26"/>
        <v/>
      </c>
      <c r="J71" s="62"/>
      <c r="K71" s="62"/>
      <c r="L71" s="62"/>
      <c r="M71" s="62"/>
      <c r="N71" s="62"/>
      <c r="O71" s="62"/>
      <c r="P71" s="62"/>
      <c r="Q71" s="62"/>
      <c r="R71" s="62"/>
      <c r="S71" s="62"/>
      <c r="T71" s="62"/>
    </row>
    <row r="72" ht="14.25" customHeight="1">
      <c r="A72" s="58">
        <v>64.0</v>
      </c>
      <c r="B72" s="59" t="s">
        <v>154</v>
      </c>
      <c r="C72" s="3"/>
      <c r="D72" s="3"/>
      <c r="E72" s="21"/>
      <c r="F72" s="60"/>
      <c r="G72" s="3"/>
      <c r="H72" s="21"/>
      <c r="I72" s="62" t="str">
        <f t="shared" si="26"/>
        <v/>
      </c>
      <c r="J72" s="62"/>
      <c r="K72" s="62"/>
      <c r="L72" s="62"/>
      <c r="M72" s="62"/>
      <c r="N72" s="62"/>
      <c r="O72" s="62"/>
      <c r="P72" s="62"/>
      <c r="Q72" s="62"/>
      <c r="R72" s="62"/>
      <c r="S72" s="62"/>
      <c r="T72" s="62"/>
    </row>
    <row r="73" ht="6.75" customHeight="1">
      <c r="A73" s="10"/>
      <c r="B73" s="3"/>
      <c r="C73" s="3"/>
      <c r="D73" s="3"/>
      <c r="E73" s="21"/>
      <c r="F73" s="56"/>
      <c r="G73" s="3"/>
      <c r="H73" s="21"/>
      <c r="I73" s="13"/>
    </row>
    <row r="74" ht="14.25" customHeight="1">
      <c r="A74" s="18"/>
      <c r="B74" s="61" t="s">
        <v>156</v>
      </c>
      <c r="C74" s="3"/>
      <c r="D74" s="3"/>
      <c r="E74" s="3"/>
      <c r="F74" s="20" t="s">
        <v>9</v>
      </c>
      <c r="G74" s="3"/>
      <c r="H74" s="21"/>
      <c r="I74" s="13"/>
    </row>
    <row r="75" ht="14.25" customHeight="1">
      <c r="A75" s="58">
        <v>65.0</v>
      </c>
      <c r="B75" s="63" t="str">
        <f>(F55)</f>
        <v/>
      </c>
      <c r="C75" s="63" t="str">
        <f>(F67)</f>
        <v/>
      </c>
      <c r="D75" s="21"/>
      <c r="E75" s="64" t="s">
        <v>157</v>
      </c>
      <c r="F75" s="60"/>
      <c r="G75" s="3"/>
      <c r="H75" s="21"/>
      <c r="I75" s="13"/>
    </row>
    <row r="76" ht="14.25" customHeight="1">
      <c r="A76" s="58">
        <v>66.0</v>
      </c>
      <c r="B76" s="63" t="str">
        <f>(F57)</f>
        <v/>
      </c>
      <c r="C76" s="65" t="str">
        <f>(F65)</f>
        <v/>
      </c>
      <c r="D76" s="21"/>
      <c r="E76" s="64" t="s">
        <v>157</v>
      </c>
      <c r="F76" s="60"/>
      <c r="G76" s="3"/>
      <c r="H76" s="21"/>
      <c r="I76" s="13"/>
    </row>
    <row r="77" ht="14.25" customHeight="1">
      <c r="A77" s="58">
        <v>67.0</v>
      </c>
      <c r="B77" s="63" t="str">
        <f>(F59)</f>
        <v/>
      </c>
      <c r="C77" s="65" t="str">
        <f>(F71)</f>
        <v/>
      </c>
      <c r="D77" s="21"/>
      <c r="E77" s="64" t="s">
        <v>157</v>
      </c>
      <c r="F77" s="60"/>
      <c r="G77" s="3"/>
      <c r="H77" s="21"/>
      <c r="I77" s="13"/>
    </row>
    <row r="78" ht="14.25" customHeight="1">
      <c r="A78" s="58">
        <v>68.0</v>
      </c>
      <c r="B78" s="63" t="str">
        <f>(F61)</f>
        <v/>
      </c>
      <c r="C78" s="65" t="str">
        <f>(F69)</f>
        <v/>
      </c>
      <c r="D78" s="21"/>
      <c r="E78" s="64" t="s">
        <v>157</v>
      </c>
      <c r="F78" s="60"/>
      <c r="G78" s="3"/>
      <c r="H78" s="21"/>
      <c r="I78" s="13"/>
    </row>
    <row r="79" ht="14.25" customHeight="1">
      <c r="A79" s="58">
        <v>69.0</v>
      </c>
      <c r="B79" s="63" t="str">
        <f>(F58)</f>
        <v/>
      </c>
      <c r="C79" s="65" t="str">
        <f>(F66)</f>
        <v/>
      </c>
      <c r="D79" s="21"/>
      <c r="E79" s="64" t="s">
        <v>157</v>
      </c>
      <c r="F79" s="60"/>
      <c r="G79" s="3"/>
      <c r="H79" s="21"/>
      <c r="I79" s="13"/>
    </row>
    <row r="80" ht="14.25" customHeight="1">
      <c r="A80" s="58">
        <v>70.0</v>
      </c>
      <c r="B80" s="63" t="str">
        <f>(F56)</f>
        <v/>
      </c>
      <c r="C80" s="65" t="str">
        <f>(F68)</f>
        <v/>
      </c>
      <c r="D80" s="21"/>
      <c r="E80" s="64" t="s">
        <v>157</v>
      </c>
      <c r="F80" s="60"/>
      <c r="G80" s="3"/>
      <c r="H80" s="21"/>
      <c r="I80" s="13"/>
    </row>
    <row r="81" ht="14.25" customHeight="1">
      <c r="A81" s="58">
        <v>71.0</v>
      </c>
      <c r="B81" s="63" t="str">
        <f>(F62)</f>
        <v/>
      </c>
      <c r="C81" s="65" t="str">
        <f>(F70)</f>
        <v/>
      </c>
      <c r="D81" s="21"/>
      <c r="E81" s="64" t="s">
        <v>157</v>
      </c>
      <c r="F81" s="60"/>
      <c r="G81" s="3"/>
      <c r="H81" s="21"/>
      <c r="I81" s="13"/>
    </row>
    <row r="82" ht="14.25" customHeight="1">
      <c r="A82" s="58">
        <v>72.0</v>
      </c>
      <c r="B82" s="63" t="str">
        <f>(F60)</f>
        <v/>
      </c>
      <c r="C82" s="65" t="str">
        <f>(F72)</f>
        <v/>
      </c>
      <c r="D82" s="21"/>
      <c r="E82" s="64" t="s">
        <v>157</v>
      </c>
      <c r="F82" s="60"/>
      <c r="G82" s="3"/>
      <c r="H82" s="21"/>
      <c r="I82" s="13"/>
    </row>
    <row r="83" ht="6.75" customHeight="1">
      <c r="A83" s="10"/>
      <c r="B83" s="3"/>
      <c r="C83" s="3"/>
      <c r="D83" s="3"/>
      <c r="E83" s="21"/>
      <c r="F83" s="56"/>
      <c r="G83" s="3"/>
      <c r="H83" s="21"/>
      <c r="I83" s="13"/>
    </row>
    <row r="84" ht="14.25" customHeight="1">
      <c r="A84" s="58"/>
      <c r="B84" s="61" t="s">
        <v>158</v>
      </c>
      <c r="C84" s="3"/>
      <c r="D84" s="3"/>
      <c r="E84" s="3"/>
      <c r="F84" s="20" t="s">
        <v>9</v>
      </c>
      <c r="G84" s="3"/>
      <c r="H84" s="21"/>
      <c r="I84" s="13"/>
    </row>
    <row r="85" ht="14.25" customHeight="1">
      <c r="A85" s="58">
        <v>73.0</v>
      </c>
      <c r="B85" s="63" t="str">
        <f t="shared" ref="B85:B86" si="27">(F75)</f>
        <v/>
      </c>
      <c r="C85" s="65" t="str">
        <f t="shared" ref="C85:C86" si="28">(F77)</f>
        <v/>
      </c>
      <c r="D85" s="21"/>
      <c r="E85" s="64" t="s">
        <v>157</v>
      </c>
      <c r="F85" s="60"/>
      <c r="G85" s="3"/>
      <c r="H85" s="21"/>
      <c r="I85" s="13"/>
    </row>
    <row r="86" ht="14.25" customHeight="1">
      <c r="A86" s="58">
        <v>74.0</v>
      </c>
      <c r="B86" s="63" t="str">
        <f t="shared" si="27"/>
        <v/>
      </c>
      <c r="C86" s="65" t="str">
        <f t="shared" si="28"/>
        <v/>
      </c>
      <c r="D86" s="21"/>
      <c r="E86" s="64" t="s">
        <v>157</v>
      </c>
      <c r="F86" s="60"/>
      <c r="G86" s="3"/>
      <c r="H86" s="21"/>
      <c r="I86" s="13"/>
    </row>
    <row r="87" ht="14.25" customHeight="1">
      <c r="A87" s="58">
        <v>75.0</v>
      </c>
      <c r="B87" s="63" t="str">
        <f t="shared" ref="B87:B88" si="29">(F79)</f>
        <v/>
      </c>
      <c r="C87" s="65" t="str">
        <f t="shared" ref="C87:C88" si="30">(F81)</f>
        <v/>
      </c>
      <c r="D87" s="21"/>
      <c r="E87" s="64" t="s">
        <v>157</v>
      </c>
      <c r="F87" s="60"/>
      <c r="G87" s="3"/>
      <c r="H87" s="21"/>
      <c r="I87" s="13"/>
    </row>
    <row r="88" ht="14.25" customHeight="1">
      <c r="A88" s="58">
        <v>76.0</v>
      </c>
      <c r="B88" s="63" t="str">
        <f t="shared" si="29"/>
        <v/>
      </c>
      <c r="C88" s="65" t="str">
        <f t="shared" si="30"/>
        <v/>
      </c>
      <c r="D88" s="21"/>
      <c r="E88" s="64" t="s">
        <v>157</v>
      </c>
      <c r="F88" s="60"/>
      <c r="G88" s="3"/>
      <c r="H88" s="21"/>
      <c r="I88" s="13"/>
    </row>
    <row r="89" ht="6.75" customHeight="1">
      <c r="A89" s="10"/>
      <c r="B89" s="3"/>
      <c r="C89" s="3"/>
      <c r="D89" s="3"/>
      <c r="E89" s="21"/>
      <c r="F89" s="56"/>
      <c r="G89" s="3"/>
      <c r="H89" s="21"/>
      <c r="I89" s="13"/>
    </row>
    <row r="90" ht="14.25" customHeight="1">
      <c r="A90" s="25"/>
      <c r="B90" s="61" t="s">
        <v>159</v>
      </c>
      <c r="C90" s="3"/>
      <c r="D90" s="3"/>
      <c r="E90" s="3"/>
      <c r="F90" s="20" t="s">
        <v>9</v>
      </c>
      <c r="G90" s="3"/>
      <c r="H90" s="21"/>
      <c r="I90" s="13"/>
    </row>
    <row r="91" ht="14.25" customHeight="1">
      <c r="A91" s="58">
        <v>77.0</v>
      </c>
      <c r="B91" s="63" t="str">
        <f>(F85)</f>
        <v/>
      </c>
      <c r="C91" s="65" t="str">
        <f>(F86)</f>
        <v/>
      </c>
      <c r="D91" s="21"/>
      <c r="E91" s="64" t="s">
        <v>157</v>
      </c>
      <c r="F91" s="60"/>
      <c r="G91" s="3"/>
      <c r="H91" s="21"/>
      <c r="I91" s="13"/>
    </row>
    <row r="92" ht="14.25" customHeight="1">
      <c r="A92" s="58">
        <v>78.0</v>
      </c>
      <c r="B92" s="63" t="str">
        <f>(F87)</f>
        <v/>
      </c>
      <c r="C92" s="65" t="str">
        <f>(F88)</f>
        <v/>
      </c>
      <c r="D92" s="21"/>
      <c r="E92" s="64" t="s">
        <v>157</v>
      </c>
      <c r="F92" s="60"/>
      <c r="G92" s="3"/>
      <c r="H92" s="21"/>
      <c r="I92" s="13"/>
    </row>
    <row r="93" ht="6.75" customHeight="1">
      <c r="A93" s="10"/>
      <c r="B93" s="3"/>
      <c r="C93" s="3"/>
      <c r="D93" s="3"/>
      <c r="E93" s="21"/>
      <c r="F93" s="56"/>
      <c r="G93" s="3"/>
      <c r="H93" s="21"/>
      <c r="I93" s="13"/>
    </row>
    <row r="94" ht="14.25" customHeight="1">
      <c r="B94" s="61" t="s">
        <v>160</v>
      </c>
      <c r="C94" s="3"/>
      <c r="D94" s="3"/>
      <c r="E94" s="3"/>
      <c r="F94" s="20" t="s">
        <v>9</v>
      </c>
      <c r="G94" s="3"/>
      <c r="H94" s="21"/>
      <c r="I94" s="13"/>
    </row>
    <row r="95" ht="14.25" customHeight="1">
      <c r="A95" s="58">
        <v>79.0</v>
      </c>
      <c r="B95" s="25" t="str">
        <f>IF(F91=B91,C91,IF(F91=C91,B91,""))</f>
        <v/>
      </c>
      <c r="C95" s="63" t="str">
        <f>IF(F92=B92,C92,IF(F92=C92,B92,""))</f>
        <v/>
      </c>
      <c r="D95" s="21"/>
      <c r="E95" s="66" t="s">
        <v>157</v>
      </c>
      <c r="F95" s="60"/>
      <c r="G95" s="3"/>
      <c r="H95" s="21"/>
      <c r="I95" s="13"/>
    </row>
    <row r="96" ht="6.75" customHeight="1">
      <c r="A96" s="10"/>
      <c r="B96" s="3"/>
      <c r="C96" s="3"/>
      <c r="D96" s="3"/>
      <c r="E96" s="21"/>
      <c r="F96" s="56"/>
      <c r="G96" s="3"/>
      <c r="H96" s="21"/>
      <c r="I96" s="13"/>
    </row>
    <row r="97" ht="14.25" customHeight="1">
      <c r="A97" s="25"/>
      <c r="B97" s="61" t="s">
        <v>161</v>
      </c>
      <c r="C97" s="3"/>
      <c r="D97" s="3"/>
      <c r="E97" s="3"/>
      <c r="F97" s="20" t="s">
        <v>9</v>
      </c>
      <c r="G97" s="3"/>
      <c r="H97" s="21"/>
      <c r="I97" s="13"/>
    </row>
    <row r="98" ht="14.25" customHeight="1">
      <c r="A98" s="58">
        <v>80.0</v>
      </c>
      <c r="B98" s="25" t="str">
        <f>(F91)</f>
        <v/>
      </c>
      <c r="C98" s="63" t="str">
        <f>(F92)</f>
        <v/>
      </c>
      <c r="D98" s="21"/>
      <c r="E98" s="66" t="s">
        <v>157</v>
      </c>
      <c r="F98" s="60"/>
      <c r="G98" s="3"/>
      <c r="H98" s="21"/>
      <c r="I98" s="13"/>
    </row>
    <row r="99" ht="6.75" customHeight="1">
      <c r="A99" s="10"/>
      <c r="B99" s="3"/>
      <c r="C99" s="3"/>
      <c r="D99" s="3"/>
      <c r="E99" s="21"/>
      <c r="F99" s="56"/>
      <c r="G99" s="3"/>
      <c r="H99" s="21"/>
      <c r="I99" s="13"/>
    </row>
    <row r="100" ht="14.25" customHeight="1">
      <c r="A100" s="58"/>
      <c r="B100" s="61" t="s">
        <v>162</v>
      </c>
      <c r="C100" s="3"/>
      <c r="D100" s="3"/>
      <c r="E100" s="3"/>
      <c r="F100" s="20" t="s">
        <v>9</v>
      </c>
      <c r="G100" s="3"/>
      <c r="H100" s="21"/>
      <c r="I100" s="13"/>
    </row>
    <row r="101" ht="14.25" customHeight="1">
      <c r="A101" s="58">
        <v>81.0</v>
      </c>
      <c r="B101" s="67" t="s">
        <v>163</v>
      </c>
      <c r="C101" s="3"/>
      <c r="D101" s="3"/>
      <c r="E101" s="21"/>
      <c r="F101" s="60"/>
      <c r="G101" s="3"/>
      <c r="H101" s="21"/>
      <c r="I101" s="13"/>
    </row>
    <row r="102" ht="14.25" customHeight="1">
      <c r="A102" s="58">
        <v>82.0</v>
      </c>
      <c r="B102" s="67" t="s">
        <v>164</v>
      </c>
      <c r="C102" s="3"/>
      <c r="D102" s="3"/>
      <c r="E102" s="21"/>
      <c r="F102" s="60"/>
      <c r="G102" s="3"/>
      <c r="H102" s="21"/>
      <c r="I102" s="13"/>
    </row>
    <row r="103" ht="14.25" customHeight="1">
      <c r="A103" s="58">
        <v>83.0</v>
      </c>
      <c r="B103" s="67" t="s">
        <v>165</v>
      </c>
      <c r="C103" s="3"/>
      <c r="D103" s="3"/>
      <c r="E103" s="21"/>
      <c r="F103" s="60"/>
      <c r="G103" s="3"/>
      <c r="H103" s="21"/>
      <c r="I103" s="13"/>
    </row>
    <row r="104" ht="6.75" customHeight="1">
      <c r="A104" s="10"/>
      <c r="B104" s="3"/>
      <c r="C104" s="3"/>
      <c r="D104" s="3"/>
      <c r="E104" s="21"/>
      <c r="F104" s="68"/>
      <c r="G104" s="3"/>
      <c r="H104" s="21"/>
      <c r="I104" s="13"/>
    </row>
    <row r="105" ht="14.25" customHeight="1">
      <c r="A105" s="58"/>
      <c r="B105" s="61" t="s">
        <v>166</v>
      </c>
      <c r="C105" s="3"/>
      <c r="D105" s="3"/>
      <c r="E105" s="3"/>
      <c r="F105" s="20" t="s">
        <v>9</v>
      </c>
      <c r="G105" s="3"/>
      <c r="H105" s="21"/>
      <c r="I105" s="13"/>
    </row>
    <row r="106" ht="14.25" customHeight="1">
      <c r="A106" s="58">
        <v>84.0</v>
      </c>
      <c r="B106" s="67" t="s">
        <v>167</v>
      </c>
      <c r="C106" s="3"/>
      <c r="D106" s="3"/>
      <c r="E106" s="21"/>
      <c r="F106" s="60"/>
      <c r="G106" s="3"/>
      <c r="H106" s="21"/>
      <c r="I106" s="13"/>
    </row>
    <row r="107" ht="14.25" customHeight="1">
      <c r="A107" s="58">
        <v>85.0</v>
      </c>
      <c r="B107" s="67" t="s">
        <v>168</v>
      </c>
      <c r="C107" s="3"/>
      <c r="D107" s="3"/>
      <c r="E107" s="21"/>
      <c r="F107" s="60"/>
      <c r="G107" s="3"/>
      <c r="H107" s="21"/>
      <c r="I107" s="13"/>
    </row>
    <row r="108" ht="14.25" customHeight="1">
      <c r="A108" s="58">
        <v>86.0</v>
      </c>
      <c r="B108" s="67" t="s">
        <v>169</v>
      </c>
      <c r="C108" s="3"/>
      <c r="D108" s="3"/>
      <c r="E108" s="21"/>
      <c r="F108" s="60"/>
      <c r="G108" s="3"/>
      <c r="H108" s="21"/>
      <c r="I108" s="13"/>
    </row>
    <row r="109" ht="6.75" customHeight="1">
      <c r="A109" s="10"/>
      <c r="B109" s="3"/>
      <c r="C109" s="3"/>
      <c r="D109" s="3"/>
      <c r="E109" s="21"/>
      <c r="F109" s="68"/>
      <c r="G109" s="3"/>
      <c r="H109" s="21"/>
      <c r="I109" s="13"/>
    </row>
    <row r="110" ht="14.25" customHeight="1">
      <c r="A110" s="58"/>
      <c r="B110" s="61" t="s">
        <v>170</v>
      </c>
      <c r="C110" s="3"/>
      <c r="D110" s="3"/>
      <c r="E110" s="3"/>
      <c r="F110" s="20" t="s">
        <v>9</v>
      </c>
      <c r="G110" s="3"/>
      <c r="H110" s="21"/>
      <c r="I110" s="13"/>
    </row>
    <row r="111" ht="14.25" customHeight="1">
      <c r="A111" s="58">
        <v>87.0</v>
      </c>
      <c r="B111" s="67" t="s">
        <v>171</v>
      </c>
      <c r="C111" s="3"/>
      <c r="D111" s="3"/>
      <c r="E111" s="21"/>
      <c r="F111" s="60"/>
      <c r="G111" s="3"/>
      <c r="H111" s="21"/>
      <c r="I111" s="13"/>
    </row>
    <row r="112" ht="14.25" customHeight="1">
      <c r="A112" s="58">
        <v>88.0</v>
      </c>
      <c r="B112" s="67" t="s">
        <v>172</v>
      </c>
      <c r="C112" s="3"/>
      <c r="D112" s="3"/>
      <c r="E112" s="21"/>
      <c r="F112" s="60"/>
      <c r="G112" s="3"/>
      <c r="H112" s="21"/>
      <c r="I112" s="13"/>
    </row>
    <row r="113" ht="14.25" customHeight="1">
      <c r="A113" s="58">
        <v>89.0</v>
      </c>
      <c r="B113" s="67" t="s">
        <v>173</v>
      </c>
      <c r="C113" s="3"/>
      <c r="D113" s="3"/>
      <c r="E113" s="21"/>
      <c r="F113" s="60"/>
      <c r="G113" s="3"/>
      <c r="H113" s="21"/>
      <c r="I113" s="13"/>
    </row>
    <row r="114" ht="14.25" customHeight="1">
      <c r="A114" s="58">
        <v>90.0</v>
      </c>
      <c r="B114" s="67" t="s">
        <v>174</v>
      </c>
      <c r="C114" s="3"/>
      <c r="D114" s="3"/>
      <c r="E114" s="21"/>
      <c r="F114" s="60"/>
      <c r="G114" s="3"/>
      <c r="H114" s="21"/>
      <c r="I114" s="13"/>
    </row>
    <row r="115" ht="14.25" customHeight="1">
      <c r="A115" s="58">
        <v>91.0</v>
      </c>
      <c r="B115" s="67" t="s">
        <v>175</v>
      </c>
      <c r="C115" s="3"/>
      <c r="D115" s="3"/>
      <c r="E115" s="21"/>
      <c r="F115" s="60"/>
      <c r="G115" s="3"/>
      <c r="H115" s="21"/>
      <c r="I115" s="13"/>
    </row>
    <row r="116" ht="6.75" customHeight="1">
      <c r="A116" s="10"/>
      <c r="B116" s="3"/>
      <c r="C116" s="3"/>
      <c r="D116" s="3"/>
      <c r="E116" s="21"/>
      <c r="F116" s="68"/>
      <c r="G116" s="3"/>
      <c r="H116" s="21"/>
      <c r="I116" s="13"/>
    </row>
    <row r="117" ht="14.25" customHeight="1">
      <c r="A117" s="58"/>
      <c r="B117" s="61" t="s">
        <v>176</v>
      </c>
      <c r="C117" s="3"/>
      <c r="D117" s="3"/>
      <c r="E117" s="3"/>
      <c r="F117" s="20" t="s">
        <v>9</v>
      </c>
      <c r="G117" s="3"/>
      <c r="H117" s="21"/>
      <c r="I117" s="13"/>
    </row>
    <row r="118" ht="14.25" customHeight="1">
      <c r="A118" s="58">
        <v>92.0</v>
      </c>
      <c r="B118" s="67" t="s">
        <v>177</v>
      </c>
      <c r="C118" s="3"/>
      <c r="D118" s="3"/>
      <c r="E118" s="21"/>
      <c r="F118" s="60"/>
      <c r="G118" s="3"/>
      <c r="H118" s="21"/>
      <c r="I118" s="13"/>
    </row>
    <row r="119" ht="14.25" customHeight="1">
      <c r="A119" s="58">
        <v>93.0</v>
      </c>
      <c r="B119" s="67" t="s">
        <v>178</v>
      </c>
      <c r="C119" s="3"/>
      <c r="D119" s="3"/>
      <c r="E119" s="21"/>
      <c r="F119" s="60"/>
      <c r="G119" s="3"/>
      <c r="H119" s="21"/>
      <c r="I119" s="13"/>
    </row>
    <row r="120" ht="14.25" customHeight="1">
      <c r="A120" s="58">
        <v>95.0</v>
      </c>
      <c r="B120" s="67" t="s">
        <v>179</v>
      </c>
      <c r="C120" s="3"/>
      <c r="D120" s="3"/>
      <c r="E120" s="21"/>
      <c r="F120" s="60"/>
      <c r="G120" s="3"/>
      <c r="H120" s="21"/>
      <c r="I120" s="13"/>
    </row>
    <row r="121" ht="6.75" customHeight="1">
      <c r="A121" s="10"/>
      <c r="B121" s="3"/>
      <c r="C121" s="3"/>
      <c r="D121" s="3"/>
      <c r="E121" s="21"/>
      <c r="F121" s="68"/>
      <c r="G121" s="3"/>
      <c r="H121" s="21"/>
      <c r="I121" s="13"/>
    </row>
    <row r="122" ht="14.25" customHeight="1">
      <c r="A122" s="58"/>
      <c r="B122" s="61" t="s">
        <v>180</v>
      </c>
      <c r="C122" s="3"/>
      <c r="D122" s="3"/>
      <c r="E122" s="3"/>
      <c r="F122" s="20" t="s">
        <v>9</v>
      </c>
      <c r="G122" s="3"/>
      <c r="H122" s="21"/>
      <c r="I122" s="13"/>
    </row>
    <row r="123" ht="14.25" customHeight="1">
      <c r="A123" s="58">
        <v>95.0</v>
      </c>
      <c r="B123" s="67" t="s">
        <v>181</v>
      </c>
      <c r="C123" s="3"/>
      <c r="D123" s="3"/>
      <c r="E123" s="21"/>
      <c r="F123" s="60"/>
      <c r="G123" s="3"/>
      <c r="H123" s="21"/>
      <c r="I123" s="13"/>
    </row>
    <row r="124" ht="14.25" customHeight="1">
      <c r="A124" s="58">
        <v>96.0</v>
      </c>
      <c r="B124" s="67" t="s">
        <v>182</v>
      </c>
      <c r="C124" s="3"/>
      <c r="D124" s="3"/>
      <c r="E124" s="21"/>
      <c r="F124" s="60"/>
      <c r="G124" s="3"/>
      <c r="H124" s="21"/>
      <c r="I124" s="13"/>
    </row>
    <row r="125" ht="14.25" customHeight="1">
      <c r="A125" s="58">
        <v>97.0</v>
      </c>
      <c r="B125" s="67" t="s">
        <v>183</v>
      </c>
      <c r="C125" s="3"/>
      <c r="D125" s="3"/>
      <c r="E125" s="21"/>
      <c r="F125" s="60"/>
      <c r="G125" s="3"/>
      <c r="H125" s="21"/>
      <c r="I125" s="13"/>
    </row>
    <row r="126" ht="6.75" customHeight="1">
      <c r="A126" s="10"/>
      <c r="B126" s="3"/>
      <c r="C126" s="3"/>
      <c r="D126" s="3"/>
      <c r="E126" s="21"/>
      <c r="F126" s="68"/>
      <c r="G126" s="3"/>
      <c r="H126" s="21"/>
      <c r="I126" s="13"/>
    </row>
    <row r="127" ht="14.25" customHeight="1">
      <c r="A127" s="58"/>
      <c r="B127" s="61" t="s">
        <v>184</v>
      </c>
      <c r="C127" s="3"/>
      <c r="D127" s="3"/>
      <c r="E127" s="3"/>
      <c r="F127" s="20" t="s">
        <v>9</v>
      </c>
      <c r="G127" s="3"/>
      <c r="H127" s="21"/>
      <c r="I127" s="13"/>
    </row>
    <row r="128" ht="14.25" customHeight="1">
      <c r="A128" s="58">
        <v>98.0</v>
      </c>
      <c r="B128" s="67" t="s">
        <v>185</v>
      </c>
      <c r="C128" s="3"/>
      <c r="D128" s="3"/>
      <c r="E128" s="21"/>
      <c r="F128" s="69"/>
      <c r="G128" s="3"/>
      <c r="H128" s="21"/>
      <c r="I128" s="13"/>
    </row>
    <row r="129" ht="14.25" customHeight="1">
      <c r="A129" s="58">
        <v>99.0</v>
      </c>
      <c r="B129" s="67" t="s">
        <v>186</v>
      </c>
      <c r="C129" s="3"/>
      <c r="D129" s="3"/>
      <c r="E129" s="21"/>
      <c r="F129" s="69"/>
      <c r="G129" s="3"/>
      <c r="H129" s="21"/>
      <c r="I129" s="13"/>
    </row>
    <row r="130" ht="14.25" customHeight="1">
      <c r="A130" s="58">
        <v>100.0</v>
      </c>
      <c r="B130" s="67" t="s">
        <v>187</v>
      </c>
      <c r="C130" s="3"/>
      <c r="D130" s="3"/>
      <c r="E130" s="21"/>
      <c r="F130" s="69"/>
      <c r="G130" s="3"/>
      <c r="H130" s="21"/>
      <c r="I130" s="13"/>
    </row>
    <row r="131" ht="6.75" customHeight="1">
      <c r="A131" s="10"/>
      <c r="B131" s="3"/>
      <c r="C131" s="3"/>
      <c r="D131" s="3"/>
      <c r="E131" s="21"/>
      <c r="F131" s="68"/>
      <c r="G131" s="3"/>
      <c r="H131" s="21"/>
      <c r="I131" s="13"/>
    </row>
    <row r="132" ht="14.25" customHeight="1">
      <c r="A132" s="58"/>
      <c r="B132" s="61" t="s">
        <v>188</v>
      </c>
      <c r="C132" s="3"/>
      <c r="D132" s="3"/>
      <c r="E132" s="3"/>
      <c r="F132" s="20" t="s">
        <v>9</v>
      </c>
      <c r="G132" s="3"/>
      <c r="H132" s="21"/>
      <c r="I132" s="13"/>
    </row>
    <row r="133" ht="14.25" customHeight="1">
      <c r="A133" s="58">
        <v>101.0</v>
      </c>
      <c r="B133" s="67" t="s">
        <v>189</v>
      </c>
      <c r="C133" s="3"/>
      <c r="D133" s="3"/>
      <c r="E133" s="21"/>
      <c r="F133" s="69"/>
      <c r="G133" s="3"/>
      <c r="H133" s="21"/>
      <c r="I133" s="13"/>
    </row>
    <row r="134" ht="14.25" customHeight="1">
      <c r="A134" s="58">
        <v>102.0</v>
      </c>
      <c r="B134" s="67" t="s">
        <v>190</v>
      </c>
      <c r="C134" s="3"/>
      <c r="D134" s="3"/>
      <c r="E134" s="21"/>
      <c r="F134" s="69"/>
      <c r="G134" s="3"/>
      <c r="H134" s="21"/>
      <c r="I134" s="13"/>
    </row>
    <row r="135" ht="14.25" customHeight="1">
      <c r="A135" s="58">
        <v>103.0</v>
      </c>
      <c r="B135" s="67" t="s">
        <v>191</v>
      </c>
      <c r="C135" s="3"/>
      <c r="D135" s="3"/>
      <c r="E135" s="21"/>
      <c r="F135" s="69"/>
      <c r="G135" s="3"/>
      <c r="H135" s="21"/>
      <c r="I135" s="13"/>
    </row>
    <row r="136" ht="6.75" customHeight="1">
      <c r="A136" s="10"/>
      <c r="B136" s="3"/>
      <c r="C136" s="3"/>
      <c r="D136" s="3"/>
      <c r="E136" s="21"/>
      <c r="F136" s="68"/>
      <c r="G136" s="3"/>
      <c r="H136" s="21"/>
      <c r="I136" s="13"/>
    </row>
    <row r="137" ht="14.25" customHeight="1">
      <c r="A137" s="58"/>
      <c r="B137" s="61" t="s">
        <v>192</v>
      </c>
      <c r="C137" s="3"/>
      <c r="D137" s="3"/>
      <c r="E137" s="3"/>
      <c r="F137" s="20" t="s">
        <v>9</v>
      </c>
      <c r="G137" s="3"/>
      <c r="H137" s="21"/>
      <c r="I137" s="13"/>
    </row>
    <row r="138" ht="14.25" customHeight="1">
      <c r="A138" s="58"/>
      <c r="B138" s="67" t="s">
        <v>193</v>
      </c>
      <c r="C138" s="3"/>
      <c r="D138" s="3"/>
      <c r="E138" s="21"/>
      <c r="F138" s="60"/>
      <c r="G138" s="3"/>
      <c r="H138" s="21"/>
      <c r="I138" s="13"/>
    </row>
    <row r="139" ht="14.25" customHeight="1">
      <c r="A139" s="58"/>
      <c r="B139" s="67" t="s">
        <v>194</v>
      </c>
      <c r="C139" s="3"/>
      <c r="D139" s="3"/>
      <c r="E139" s="21"/>
      <c r="F139" s="60"/>
      <c r="G139" s="3"/>
      <c r="H139" s="21"/>
      <c r="I139" s="13"/>
    </row>
    <row r="140" ht="14.25" customHeight="1">
      <c r="A140" s="58"/>
      <c r="B140" s="67" t="s">
        <v>195</v>
      </c>
      <c r="C140" s="3"/>
      <c r="D140" s="3"/>
      <c r="E140" s="21"/>
      <c r="F140" s="60"/>
      <c r="G140" s="3"/>
      <c r="H140" s="21"/>
      <c r="I140" s="13"/>
    </row>
    <row r="141" ht="6.75" customHeight="1">
      <c r="A141" s="10"/>
      <c r="B141" s="3"/>
      <c r="C141" s="3"/>
      <c r="D141" s="3"/>
      <c r="E141" s="21"/>
      <c r="F141" s="68"/>
      <c r="G141" s="3"/>
      <c r="H141" s="21"/>
      <c r="I141" s="13"/>
    </row>
    <row r="142" ht="14.25" customHeight="1">
      <c r="A142" s="58"/>
      <c r="B142" s="61" t="s">
        <v>196</v>
      </c>
      <c r="C142" s="3"/>
      <c r="D142" s="3"/>
      <c r="E142" s="21"/>
      <c r="F142" s="20" t="s">
        <v>9</v>
      </c>
      <c r="G142" s="3"/>
      <c r="H142" s="21"/>
      <c r="I142" s="13"/>
    </row>
    <row r="143" ht="14.25" customHeight="1">
      <c r="A143" s="58">
        <v>104.0</v>
      </c>
      <c r="B143" s="67" t="s">
        <v>197</v>
      </c>
      <c r="C143" s="3"/>
      <c r="D143" s="3"/>
      <c r="E143" s="21"/>
      <c r="F143" s="60"/>
      <c r="G143" s="3"/>
      <c r="H143" s="21"/>
      <c r="I143" s="13"/>
    </row>
    <row r="144" ht="14.25" customHeight="1">
      <c r="A144" s="58">
        <v>105.0</v>
      </c>
      <c r="B144" s="67" t="s">
        <v>198</v>
      </c>
      <c r="C144" s="3"/>
      <c r="D144" s="3"/>
      <c r="E144" s="21"/>
      <c r="F144" s="60"/>
      <c r="G144" s="3"/>
      <c r="H144" s="21"/>
      <c r="I144" s="13"/>
    </row>
    <row r="145" ht="6.75" customHeight="1">
      <c r="A145" s="10"/>
      <c r="B145" s="3"/>
      <c r="C145" s="3"/>
      <c r="D145" s="3"/>
      <c r="E145" s="21"/>
      <c r="F145" s="68"/>
      <c r="G145" s="3"/>
      <c r="H145" s="21"/>
      <c r="I145" s="13"/>
    </row>
    <row r="146" ht="14.25" customHeight="1">
      <c r="A146" s="58">
        <v>106.0</v>
      </c>
      <c r="B146" s="61" t="s">
        <v>199</v>
      </c>
      <c r="C146" s="3"/>
      <c r="D146" s="3"/>
      <c r="E146" s="21"/>
      <c r="F146" s="69"/>
      <c r="G146" s="3"/>
      <c r="H146" s="21"/>
      <c r="I146" s="13"/>
    </row>
    <row r="147" ht="6.75" customHeight="1">
      <c r="A147" s="70"/>
      <c r="B147" s="3"/>
      <c r="C147" s="3"/>
      <c r="D147" s="3"/>
      <c r="E147" s="21"/>
      <c r="F147" s="68"/>
      <c r="G147" s="3"/>
      <c r="H147" s="21"/>
      <c r="I147" s="13"/>
    </row>
    <row r="148" ht="14.25" customHeight="1">
      <c r="A148" s="58">
        <v>107.0</v>
      </c>
      <c r="B148" s="61" t="s">
        <v>200</v>
      </c>
      <c r="C148" s="3"/>
      <c r="D148" s="3"/>
      <c r="E148" s="21"/>
      <c r="F148" s="69"/>
      <c r="G148" s="3"/>
      <c r="H148" s="21"/>
      <c r="I148" s="13"/>
    </row>
    <row r="149" ht="6.75" customHeight="1">
      <c r="A149" s="70"/>
      <c r="B149" s="3"/>
      <c r="C149" s="3"/>
      <c r="D149" s="3"/>
      <c r="E149" s="21"/>
      <c r="F149" s="68"/>
      <c r="G149" s="3"/>
      <c r="H149" s="21"/>
      <c r="I149" s="13"/>
    </row>
    <row r="150" ht="14.25" customHeight="1">
      <c r="A150" s="58">
        <v>108.0</v>
      </c>
      <c r="B150" s="61" t="s">
        <v>201</v>
      </c>
      <c r="C150" s="3"/>
      <c r="D150" s="3"/>
      <c r="E150" s="21"/>
      <c r="F150" s="69"/>
      <c r="G150" s="3"/>
      <c r="H150" s="21"/>
      <c r="I150" s="13"/>
    </row>
    <row r="151" ht="6.75" customHeight="1">
      <c r="A151" s="10"/>
      <c r="B151" s="3"/>
      <c r="C151" s="3"/>
      <c r="D151" s="3"/>
      <c r="E151" s="21"/>
      <c r="F151" s="68"/>
      <c r="G151" s="3"/>
      <c r="H151" s="21"/>
      <c r="I151" s="13"/>
    </row>
    <row r="152" ht="14.25" customHeight="1">
      <c r="A152" s="58">
        <v>109.0</v>
      </c>
      <c r="B152" s="61" t="s">
        <v>202</v>
      </c>
      <c r="C152" s="3"/>
      <c r="D152" s="3"/>
      <c r="E152" s="21"/>
      <c r="F152" s="69"/>
      <c r="G152" s="3"/>
      <c r="H152" s="21"/>
      <c r="I152" s="13"/>
    </row>
    <row r="153" ht="6.75" customHeight="1">
      <c r="A153" s="10"/>
      <c r="B153" s="3"/>
      <c r="C153" s="3"/>
      <c r="D153" s="3"/>
      <c r="E153" s="21"/>
      <c r="F153" s="68"/>
      <c r="G153" s="3"/>
      <c r="H153" s="21"/>
      <c r="I153" s="13"/>
    </row>
    <row r="154" ht="14.25" customHeight="1">
      <c r="A154" s="58">
        <v>110.0</v>
      </c>
      <c r="B154" s="61" t="s">
        <v>203</v>
      </c>
      <c r="C154" s="3"/>
      <c r="D154" s="3"/>
      <c r="E154" s="21"/>
      <c r="F154" s="60"/>
      <c r="G154" s="3"/>
      <c r="H154" s="21"/>
      <c r="I154" s="13"/>
    </row>
    <row r="155" ht="6.75" customHeight="1">
      <c r="A155" s="10"/>
      <c r="B155" s="3"/>
      <c r="C155" s="3"/>
      <c r="D155" s="3"/>
      <c r="E155" s="21"/>
      <c r="F155" s="68"/>
      <c r="G155" s="3"/>
      <c r="H155" s="21"/>
      <c r="I155" s="13"/>
    </row>
    <row r="156" ht="14.25" customHeight="1">
      <c r="A156" s="58">
        <v>111.0</v>
      </c>
      <c r="B156" s="61" t="s">
        <v>204</v>
      </c>
      <c r="C156" s="3"/>
      <c r="D156" s="3"/>
      <c r="E156" s="21"/>
      <c r="F156" s="69"/>
      <c r="G156" s="3"/>
      <c r="H156" s="21"/>
      <c r="I156" s="13"/>
    </row>
    <row r="157" ht="6.75" customHeight="1">
      <c r="A157" s="10"/>
      <c r="B157" s="3"/>
      <c r="C157" s="3"/>
      <c r="D157" s="3"/>
      <c r="E157" s="21"/>
      <c r="F157" s="68"/>
      <c r="G157" s="3"/>
      <c r="H157" s="21"/>
      <c r="I157" s="13"/>
    </row>
    <row r="158" ht="14.25" customHeight="1">
      <c r="A158" s="71" t="s">
        <v>205</v>
      </c>
      <c r="B158" s="3"/>
      <c r="C158" s="3"/>
      <c r="D158" s="3"/>
      <c r="E158" s="21"/>
      <c r="F158" s="69"/>
      <c r="G158" s="3"/>
      <c r="H158" s="21"/>
      <c r="I158" s="13"/>
    </row>
    <row r="159" ht="6.75" customHeight="1">
      <c r="A159" s="72"/>
      <c r="B159" s="3"/>
      <c r="C159" s="3"/>
      <c r="D159" s="3"/>
      <c r="E159" s="21"/>
      <c r="F159" s="68"/>
      <c r="G159" s="3"/>
      <c r="H159" s="21"/>
      <c r="I159" s="13"/>
    </row>
    <row r="160" ht="14.25" customHeight="1">
      <c r="A160" s="71" t="s">
        <v>206</v>
      </c>
      <c r="B160" s="3"/>
      <c r="C160" s="3"/>
      <c r="D160" s="3"/>
      <c r="E160" s="21"/>
      <c r="F160" s="69"/>
      <c r="G160" s="3"/>
      <c r="H160" s="21"/>
      <c r="I160" s="13"/>
    </row>
    <row r="161" ht="6.75" customHeight="1">
      <c r="A161" s="72"/>
      <c r="B161" s="3"/>
      <c r="C161" s="3"/>
      <c r="D161" s="3"/>
      <c r="E161" s="21"/>
      <c r="F161" s="56"/>
      <c r="G161" s="3"/>
      <c r="H161" s="21"/>
      <c r="I161" s="13"/>
    </row>
    <row r="162" ht="14.25" customHeight="1">
      <c r="A162" s="73"/>
      <c r="B162" s="74"/>
      <c r="I162" s="13"/>
    </row>
  </sheetData>
  <customSheetViews>
    <customSheetView guid="{A3C167B2-AEC4-4EEB-9DEC-83E8AAA231EE}" filter="1" showAutoFilter="1">
      <autoFilter ref="$K$12:$S$16"/>
    </customSheetView>
    <customSheetView guid="{6F03D523-9594-44B9-8248-5FE259981F7C}" filter="1" showAutoFilter="1">
      <autoFilter ref="$K$6:$S$10">
        <sortState ref="K6:S10">
          <sortCondition ref="K6:K10"/>
          <sortCondition descending="1" ref="S6:S10"/>
        </sortState>
      </autoFilter>
    </customSheetView>
  </customSheetViews>
  <mergeCells count="233">
    <mergeCell ref="B146:E146"/>
    <mergeCell ref="F146:H146"/>
    <mergeCell ref="A147:E147"/>
    <mergeCell ref="F147:H147"/>
    <mergeCell ref="B148:E148"/>
    <mergeCell ref="F148:H148"/>
    <mergeCell ref="F149:H149"/>
    <mergeCell ref="A149:E149"/>
    <mergeCell ref="B150:E150"/>
    <mergeCell ref="F150:H150"/>
    <mergeCell ref="A151:E151"/>
    <mergeCell ref="F151:H151"/>
    <mergeCell ref="B152:E152"/>
    <mergeCell ref="F152:H152"/>
    <mergeCell ref="A153:E153"/>
    <mergeCell ref="F153:H153"/>
    <mergeCell ref="B154:E154"/>
    <mergeCell ref="F154:H154"/>
    <mergeCell ref="A155:E155"/>
    <mergeCell ref="F155:H155"/>
    <mergeCell ref="F156:H156"/>
    <mergeCell ref="B156:E156"/>
    <mergeCell ref="A157:E157"/>
    <mergeCell ref="F157:H157"/>
    <mergeCell ref="A158:E158"/>
    <mergeCell ref="F158:H158"/>
    <mergeCell ref="A159:E159"/>
    <mergeCell ref="F159:H159"/>
    <mergeCell ref="B97:E97"/>
    <mergeCell ref="F97:H97"/>
    <mergeCell ref="C98:D98"/>
    <mergeCell ref="F98:H98"/>
    <mergeCell ref="A99:E99"/>
    <mergeCell ref="F99:H99"/>
    <mergeCell ref="F100:H100"/>
    <mergeCell ref="B100:E100"/>
    <mergeCell ref="B101:E101"/>
    <mergeCell ref="F101:H101"/>
    <mergeCell ref="B102:E102"/>
    <mergeCell ref="F102:H102"/>
    <mergeCell ref="B103:E103"/>
    <mergeCell ref="F103:H103"/>
    <mergeCell ref="A104:E104"/>
    <mergeCell ref="F104:H104"/>
    <mergeCell ref="B105:E105"/>
    <mergeCell ref="F105:H105"/>
    <mergeCell ref="B106:E106"/>
    <mergeCell ref="F106:H106"/>
    <mergeCell ref="F107:H107"/>
    <mergeCell ref="B107:E107"/>
    <mergeCell ref="B108:E108"/>
    <mergeCell ref="F108:H108"/>
    <mergeCell ref="A109:E109"/>
    <mergeCell ref="F109:H109"/>
    <mergeCell ref="B110:E110"/>
    <mergeCell ref="F110:H110"/>
    <mergeCell ref="B111:E111"/>
    <mergeCell ref="F111:H111"/>
    <mergeCell ref="B112:E112"/>
    <mergeCell ref="F112:H112"/>
    <mergeCell ref="B113:E113"/>
    <mergeCell ref="F113:H113"/>
    <mergeCell ref="F114:H114"/>
    <mergeCell ref="B114:E114"/>
    <mergeCell ref="B115:E115"/>
    <mergeCell ref="F115:H115"/>
    <mergeCell ref="A116:E116"/>
    <mergeCell ref="F116:H116"/>
    <mergeCell ref="B117:E117"/>
    <mergeCell ref="F117:H117"/>
    <mergeCell ref="A160:E160"/>
    <mergeCell ref="F160:H160"/>
    <mergeCell ref="A161:E161"/>
    <mergeCell ref="F161:H161"/>
    <mergeCell ref="A1:E1"/>
    <mergeCell ref="F1:H3"/>
    <mergeCell ref="K1:S3"/>
    <mergeCell ref="A2:E2"/>
    <mergeCell ref="A3:E3"/>
    <mergeCell ref="F4:H4"/>
    <mergeCell ref="K4:S4"/>
    <mergeCell ref="K5:S5"/>
    <mergeCell ref="K11:S11"/>
    <mergeCell ref="K17:S17"/>
    <mergeCell ref="K23:S23"/>
    <mergeCell ref="K29:S29"/>
    <mergeCell ref="K35:S35"/>
    <mergeCell ref="K41:S41"/>
    <mergeCell ref="K47:S47"/>
    <mergeCell ref="A53:E53"/>
    <mergeCell ref="F53:H53"/>
    <mergeCell ref="B54:E54"/>
    <mergeCell ref="F54:H54"/>
    <mergeCell ref="B55:E55"/>
    <mergeCell ref="F55:H55"/>
    <mergeCell ref="B56:E56"/>
    <mergeCell ref="F56:H56"/>
    <mergeCell ref="B57:E57"/>
    <mergeCell ref="F57:H57"/>
    <mergeCell ref="B58:E58"/>
    <mergeCell ref="F58:H58"/>
    <mergeCell ref="F59:H59"/>
    <mergeCell ref="B59:E59"/>
    <mergeCell ref="B60:E60"/>
    <mergeCell ref="F60:H60"/>
    <mergeCell ref="B61:E61"/>
    <mergeCell ref="F61:H61"/>
    <mergeCell ref="B62:E62"/>
    <mergeCell ref="F62:H62"/>
    <mergeCell ref="A63:E63"/>
    <mergeCell ref="F63:H63"/>
    <mergeCell ref="B64:E64"/>
    <mergeCell ref="F64:H64"/>
    <mergeCell ref="B65:E65"/>
    <mergeCell ref="F65:H65"/>
    <mergeCell ref="F66:H66"/>
    <mergeCell ref="A73:E73"/>
    <mergeCell ref="B74:E74"/>
    <mergeCell ref="F74:H74"/>
    <mergeCell ref="F93:H93"/>
    <mergeCell ref="F94:H94"/>
    <mergeCell ref="F86:H86"/>
    <mergeCell ref="F87:H87"/>
    <mergeCell ref="F88:H88"/>
    <mergeCell ref="F89:H89"/>
    <mergeCell ref="F90:H90"/>
    <mergeCell ref="F91:H91"/>
    <mergeCell ref="F92:H92"/>
    <mergeCell ref="B66:E66"/>
    <mergeCell ref="B67:E67"/>
    <mergeCell ref="F67:H67"/>
    <mergeCell ref="B68:E68"/>
    <mergeCell ref="F68:H68"/>
    <mergeCell ref="B69:E69"/>
    <mergeCell ref="F69:H69"/>
    <mergeCell ref="B70:E70"/>
    <mergeCell ref="F70:H70"/>
    <mergeCell ref="B71:E71"/>
    <mergeCell ref="F71:H71"/>
    <mergeCell ref="B72:E72"/>
    <mergeCell ref="F72:H72"/>
    <mergeCell ref="F73:H73"/>
    <mergeCell ref="C75:D75"/>
    <mergeCell ref="F75:H75"/>
    <mergeCell ref="C76:D76"/>
    <mergeCell ref="F76:H76"/>
    <mergeCell ref="C77:D77"/>
    <mergeCell ref="F77:H77"/>
    <mergeCell ref="F78:H78"/>
    <mergeCell ref="C78:D78"/>
    <mergeCell ref="C79:D79"/>
    <mergeCell ref="C80:D80"/>
    <mergeCell ref="C81:D81"/>
    <mergeCell ref="C82:D82"/>
    <mergeCell ref="A83:E83"/>
    <mergeCell ref="B84:E84"/>
    <mergeCell ref="F79:H79"/>
    <mergeCell ref="F80:H80"/>
    <mergeCell ref="F81:H81"/>
    <mergeCell ref="F82:H82"/>
    <mergeCell ref="F83:H83"/>
    <mergeCell ref="F84:H84"/>
    <mergeCell ref="F85:H85"/>
    <mergeCell ref="C85:D85"/>
    <mergeCell ref="C86:D86"/>
    <mergeCell ref="C87:D87"/>
    <mergeCell ref="C88:D88"/>
    <mergeCell ref="A89:E89"/>
    <mergeCell ref="B90:E90"/>
    <mergeCell ref="C91:D91"/>
    <mergeCell ref="C92:D92"/>
    <mergeCell ref="A93:E93"/>
    <mergeCell ref="B94:E94"/>
    <mergeCell ref="C95:D95"/>
    <mergeCell ref="F95:H95"/>
    <mergeCell ref="A96:E96"/>
    <mergeCell ref="F96:H96"/>
    <mergeCell ref="B118:E118"/>
    <mergeCell ref="F118:H118"/>
    <mergeCell ref="B119:E119"/>
    <mergeCell ref="F119:H119"/>
    <mergeCell ref="B120:E120"/>
    <mergeCell ref="F120:H120"/>
    <mergeCell ref="F121:H121"/>
    <mergeCell ref="A121:E121"/>
    <mergeCell ref="B122:E122"/>
    <mergeCell ref="F122:H122"/>
    <mergeCell ref="B123:E123"/>
    <mergeCell ref="F123:H123"/>
    <mergeCell ref="B124:E124"/>
    <mergeCell ref="F124:H124"/>
    <mergeCell ref="B125:E125"/>
    <mergeCell ref="F125:H125"/>
    <mergeCell ref="A126:E126"/>
    <mergeCell ref="F126:H126"/>
    <mergeCell ref="B127:E127"/>
    <mergeCell ref="F127:H127"/>
    <mergeCell ref="F128:H128"/>
    <mergeCell ref="B128:E128"/>
    <mergeCell ref="B129:E129"/>
    <mergeCell ref="F129:H129"/>
    <mergeCell ref="B130:E130"/>
    <mergeCell ref="F130:H130"/>
    <mergeCell ref="A131:E131"/>
    <mergeCell ref="F131:H131"/>
    <mergeCell ref="B132:E132"/>
    <mergeCell ref="F132:H132"/>
    <mergeCell ref="B133:E133"/>
    <mergeCell ref="F133:H133"/>
    <mergeCell ref="B134:E134"/>
    <mergeCell ref="F134:H134"/>
    <mergeCell ref="F135:H135"/>
    <mergeCell ref="B135:E135"/>
    <mergeCell ref="A136:E136"/>
    <mergeCell ref="F136:H136"/>
    <mergeCell ref="B137:E137"/>
    <mergeCell ref="F137:H137"/>
    <mergeCell ref="B138:E138"/>
    <mergeCell ref="F138:H138"/>
    <mergeCell ref="B139:E139"/>
    <mergeCell ref="F139:H139"/>
    <mergeCell ref="B140:E140"/>
    <mergeCell ref="F140:H140"/>
    <mergeCell ref="A141:E141"/>
    <mergeCell ref="F141:H141"/>
    <mergeCell ref="F142:H142"/>
    <mergeCell ref="B142:E142"/>
    <mergeCell ref="B143:E143"/>
    <mergeCell ref="F143:H143"/>
    <mergeCell ref="B144:E144"/>
    <mergeCell ref="F144:H144"/>
    <mergeCell ref="A145:E145"/>
    <mergeCell ref="F145:H145"/>
  </mergeCells>
  <dataValidations>
    <dataValidation type="list" allowBlank="1" showInputMessage="1" showErrorMessage="1" prompt="2:a Grupp D" sqref="F68">
      <formula1>$K$25:$K$28</formula1>
    </dataValidation>
    <dataValidation type="list" allowBlank="1" showInputMessage="1" showErrorMessage="1" prompt="Vem vinner?" sqref="F81">
      <formula1>$B$81:$D$81</formula1>
    </dataValidation>
    <dataValidation type="list" allowBlank="1" showInputMessage="1" showErrorMessage="1" prompt="Vinnare Grupp E" sqref="F59">
      <formula1>$K$31:$K$34</formula1>
    </dataValidation>
    <dataValidation type="list" allowBlank="1" showInputMessage="1" showErrorMessage="1" prompt="Vinnare Grupp F" sqref="F60">
      <formula1>$K$37:$K$40</formula1>
    </dataValidation>
    <dataValidation type="list" allowBlank="1" showInputMessage="1" showErrorMessage="1" prompt="2:a Grupp G" sqref="F71">
      <formula1>$K$43:$K$46</formula1>
    </dataValidation>
    <dataValidation type="list" allowBlank="1" showErrorMessage="1" sqref="F143:F144 F154">
      <formula1>RankingOdds!$B$2:$B$33</formula1>
    </dataValidation>
    <dataValidation type="list" allowBlank="1" showInputMessage="1" showErrorMessage="1" prompt="Vem vinner?" sqref="F92">
      <formula1>$B$92:$D$92</formula1>
    </dataValidation>
    <dataValidation type="decimal" operator="greaterThanOrEqual" allowBlank="1" showDropDown="1" showErrorMessage="1" sqref="F5:F52 H5:H52">
      <formula1>0.0</formula1>
    </dataValidation>
    <dataValidation type="list" allowBlank="1" showInputMessage="1" showErrorMessage="1" prompt="2:a Grupp C" sqref="F67">
      <formula1>$K$19:$K$22</formula1>
    </dataValidation>
    <dataValidation type="list" allowBlank="1" showErrorMessage="1" sqref="F138:F140">
      <formula1>"Sverige,Norge,Danmark"</formula1>
    </dataValidation>
    <dataValidation type="list" allowBlank="1" showInputMessage="1" showErrorMessage="1" prompt="Vem vinner?" sqref="F77">
      <formula1>$B$77:$D$77</formula1>
    </dataValidation>
    <dataValidation type="list" allowBlank="1" showInputMessage="1" showErrorMessage="1" prompt="Vem vinner?" sqref="F86">
      <formula1>$B$86:$D$86</formula1>
    </dataValidation>
    <dataValidation type="list" allowBlank="1" showInputMessage="1" showErrorMessage="1" prompt="Vem vinner?" sqref="F95">
      <formula1>$B$95:$D$95</formula1>
    </dataValidation>
    <dataValidation type="list" allowBlank="1" showInputMessage="1" showErrorMessage="1" prompt="2:a Grupp F" sqref="F70">
      <formula1>$K$37:$K$40</formula1>
    </dataValidation>
    <dataValidation type="list" allowBlank="1" showInputMessage="1" showErrorMessage="1" prompt="Vem vinner?" sqref="F79">
      <formula1>$B$79:$D$79</formula1>
    </dataValidation>
    <dataValidation type="list" allowBlank="1" showInputMessage="1" showErrorMessage="1" prompt="Vinnare Grupp D" sqref="F58">
      <formula1>$K$25:$K$28</formula1>
    </dataValidation>
    <dataValidation type="list" allowBlank="1" showInputMessage="1" showErrorMessage="1" prompt="Vem vinner?" sqref="F75">
      <formula1>$B$75:$D$75</formula1>
    </dataValidation>
    <dataValidation type="list" allowBlank="1" showInputMessage="1" showErrorMessage="1" prompt="Vinnare Grupp H" sqref="F62">
      <formula1>$K$49:$K$52</formula1>
    </dataValidation>
    <dataValidation type="list" allowBlank="1" showInputMessage="1" showErrorMessage="1" prompt="2:a grupp A" sqref="F65">
      <formula1>$K$7:$K$10</formula1>
    </dataValidation>
    <dataValidation type="list" allowBlank="1" showInputMessage="1" showErrorMessage="1" prompt="Vem vinner?" sqref="F88">
      <formula1>$B$88:$D$88</formula1>
    </dataValidation>
    <dataValidation type="list" allowBlank="1" showInputMessage="1" showErrorMessage="1" prompt="Vem vinner?" sqref="F80">
      <formula1>$B$80:$D$80</formula1>
    </dataValidation>
    <dataValidation type="list" allowBlank="1" showInputMessage="1" showErrorMessage="1" prompt="Vinnare grupp A" sqref="F55">
      <formula1>$K$7:$K$10</formula1>
    </dataValidation>
    <dataValidation type="list" allowBlank="1" showInputMessage="1" showErrorMessage="1" prompt="2:a Grupp H" sqref="F72">
      <formula1>$K$49:$K$52</formula1>
    </dataValidation>
    <dataValidation type="list" allowBlank="1" showInputMessage="1" showErrorMessage="1" prompt="Vinnare Grupp B" sqref="F56">
      <formula1>$K$13:$K$16</formula1>
    </dataValidation>
    <dataValidation type="list" allowBlank="1" showInputMessage="1" showErrorMessage="1" prompt="Vem vinner?" sqref="F82">
      <formula1>$B$82:$D$82</formula1>
    </dataValidation>
    <dataValidation type="list" allowBlank="1" showInputMessage="1" showErrorMessage="1" prompt="Vem vinner?" sqref="F91">
      <formula1>$B$91:$D$91</formula1>
    </dataValidation>
    <dataValidation type="list" allowBlank="1" showInputMessage="1" showErrorMessage="1" prompt="2:a Grupp B" sqref="F66">
      <formula1>$K$13:$K$16</formula1>
    </dataValidation>
    <dataValidation type="list" allowBlank="1" showInputMessage="1" showErrorMessage="1" prompt="Vem vinner?" sqref="F78">
      <formula1>$B$78:$D$78</formula1>
    </dataValidation>
    <dataValidation type="list" allowBlank="1" showInputMessage="1" showErrorMessage="1" prompt="Vem vinner?" sqref="F87">
      <formula1>$B$87:$D$87</formula1>
    </dataValidation>
    <dataValidation type="list" allowBlank="1" showInputMessage="1" showErrorMessage="1" prompt="Vinnare Grupp C" sqref="F57">
      <formula1>$K$19:$K$22</formula1>
    </dataValidation>
    <dataValidation type="list" allowBlank="1" showInputMessage="1" showErrorMessage="1" prompt="Vinnare Grupp G" sqref="F61">
      <formula1>$K$43:$K$46</formula1>
    </dataValidation>
    <dataValidation type="list" allowBlank="1" showInputMessage="1" showErrorMessage="1" prompt="2:a Grupp E" sqref="F69">
      <formula1>$K$31:$K$34</formula1>
    </dataValidation>
    <dataValidation type="list" allowBlank="1" showInputMessage="1" showErrorMessage="1" prompt="Vem vinner?" sqref="F85">
      <formula1>$B$85:$D$85</formula1>
    </dataValidation>
    <dataValidation type="list" allowBlank="1" showInputMessage="1" showErrorMessage="1" prompt="Vem vinner?" sqref="F98">
      <formula1>$B$98:$D$98</formula1>
    </dataValidation>
    <dataValidation type="list" allowBlank="1" showInputMessage="1" showErrorMessage="1" prompt="Vem vinner?" sqref="F76">
      <formula1>$B$76:$D$76</formula1>
    </dataValidation>
  </dataValidations>
  <printOptions/>
  <pageMargins bottom="1.025" footer="0.0" header="0.0" left="0.7875" right="0.7875" top="1.025"/>
  <pageSetup paperSize="9" orientation="landscape"/>
  <headerFooter>
    <oddHeader>&amp;C&amp;A</oddHeader>
    <oddFooter>&amp;CSida &amp;P</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2" max="2" width="18.63"/>
    <col customWidth="1" min="3" max="3" width="16.25"/>
    <col customWidth="1" min="6" max="6" width="14.88"/>
  </cols>
  <sheetData>
    <row r="1">
      <c r="A1" s="75" t="s">
        <v>207</v>
      </c>
      <c r="B1" s="75" t="s">
        <v>208</v>
      </c>
      <c r="C1" s="75" t="s">
        <v>209</v>
      </c>
    </row>
    <row r="2">
      <c r="A2" s="54">
        <v>1.0</v>
      </c>
      <c r="B2" s="54" t="s">
        <v>101</v>
      </c>
      <c r="C2" s="76">
        <v>3.5</v>
      </c>
    </row>
    <row r="3">
      <c r="A3" s="54">
        <v>2.0</v>
      </c>
      <c r="B3" s="54" t="s">
        <v>139</v>
      </c>
      <c r="C3" s="76">
        <v>7.5</v>
      </c>
    </row>
    <row r="4">
      <c r="A4" s="54">
        <v>3.0</v>
      </c>
      <c r="B4" s="54" t="s">
        <v>128</v>
      </c>
      <c r="C4" s="76">
        <v>15.0</v>
      </c>
    </row>
    <row r="5">
      <c r="A5" s="54">
        <v>4.0</v>
      </c>
      <c r="B5" s="54" t="s">
        <v>92</v>
      </c>
      <c r="C5" s="76">
        <v>4.5</v>
      </c>
    </row>
    <row r="6">
      <c r="A6" s="54">
        <v>5.0</v>
      </c>
      <c r="B6" s="54" t="s">
        <v>118</v>
      </c>
      <c r="C6" s="76">
        <v>8.5</v>
      </c>
    </row>
    <row r="7">
      <c r="A7" s="54">
        <v>6.0</v>
      </c>
      <c r="B7" s="54" t="s">
        <v>75</v>
      </c>
      <c r="C7" s="76">
        <v>7.5</v>
      </c>
    </row>
    <row r="8">
      <c r="A8" s="54">
        <v>7.0</v>
      </c>
      <c r="B8" s="54" t="s">
        <v>53</v>
      </c>
      <c r="C8" s="76">
        <v>26.0</v>
      </c>
    </row>
    <row r="9">
      <c r="A9" s="54">
        <v>8.0</v>
      </c>
      <c r="B9" s="54" t="s">
        <v>116</v>
      </c>
      <c r="C9" s="76">
        <v>26.0</v>
      </c>
    </row>
    <row r="10">
      <c r="A10" s="54">
        <v>9.0</v>
      </c>
      <c r="B10" s="54" t="s">
        <v>106</v>
      </c>
      <c r="C10" s="76">
        <v>17.0</v>
      </c>
    </row>
    <row r="11">
      <c r="A11" s="54">
        <v>10.0</v>
      </c>
      <c r="B11" s="54" t="s">
        <v>57</v>
      </c>
      <c r="C11" s="76">
        <v>13.0</v>
      </c>
    </row>
    <row r="12">
      <c r="A12" s="54">
        <v>11.0</v>
      </c>
      <c r="B12" s="54" t="s">
        <v>71</v>
      </c>
      <c r="C12" s="76">
        <v>41.0</v>
      </c>
    </row>
    <row r="13">
      <c r="A13" s="54">
        <v>12.0</v>
      </c>
      <c r="B13" s="54" t="s">
        <v>33</v>
      </c>
      <c r="C13" s="76">
        <v>41.0</v>
      </c>
    </row>
    <row r="14">
      <c r="A14" s="54">
        <v>13.0</v>
      </c>
      <c r="B14" s="54" t="s">
        <v>90</v>
      </c>
      <c r="C14" s="76">
        <v>52.0</v>
      </c>
    </row>
    <row r="15">
      <c r="A15" s="54">
        <v>14.0</v>
      </c>
      <c r="B15" s="54" t="s">
        <v>87</v>
      </c>
      <c r="C15" s="76">
        <v>80.0</v>
      </c>
    </row>
    <row r="16">
      <c r="A16" s="54">
        <v>16.0</v>
      </c>
      <c r="B16" s="54" t="s">
        <v>130</v>
      </c>
      <c r="C16" s="76">
        <v>65.0</v>
      </c>
    </row>
    <row r="17">
      <c r="A17" s="54">
        <v>17.0</v>
      </c>
      <c r="B17" s="54" t="s">
        <v>141</v>
      </c>
      <c r="C17" s="76">
        <v>65.0</v>
      </c>
    </row>
    <row r="18">
      <c r="A18" s="54">
        <v>20.0</v>
      </c>
      <c r="B18" s="54" t="s">
        <v>36</v>
      </c>
      <c r="C18" s="76">
        <v>250.0</v>
      </c>
    </row>
    <row r="19">
      <c r="A19" s="54">
        <v>21.0</v>
      </c>
      <c r="B19" s="54" t="s">
        <v>104</v>
      </c>
      <c r="C19" s="76">
        <v>100.0</v>
      </c>
    </row>
    <row r="20">
      <c r="A20" s="54">
        <v>22.0</v>
      </c>
      <c r="B20" s="54" t="s">
        <v>61</v>
      </c>
      <c r="C20" s="76">
        <v>150.0</v>
      </c>
    </row>
    <row r="21">
      <c r="A21" s="54">
        <v>25.0</v>
      </c>
      <c r="B21" s="54" t="s">
        <v>143</v>
      </c>
      <c r="C21" s="76">
        <v>150.0</v>
      </c>
    </row>
    <row r="22">
      <c r="A22" s="54">
        <v>26.0</v>
      </c>
      <c r="B22" s="54" t="s">
        <v>40</v>
      </c>
      <c r="C22" s="76">
        <v>65.0</v>
      </c>
    </row>
    <row r="23">
      <c r="A23" s="54">
        <v>28.0</v>
      </c>
      <c r="B23" s="54" t="s">
        <v>132</v>
      </c>
      <c r="C23" s="76">
        <v>200.0</v>
      </c>
    </row>
    <row r="24">
      <c r="A24" s="54">
        <v>32.0</v>
      </c>
      <c r="B24" s="54" t="s">
        <v>109</v>
      </c>
      <c r="C24" s="76">
        <v>500.0</v>
      </c>
    </row>
    <row r="25">
      <c r="A25" s="54">
        <v>36.0</v>
      </c>
      <c r="B25" s="54" t="s">
        <v>78</v>
      </c>
      <c r="C25" s="76">
        <v>500.0</v>
      </c>
    </row>
    <row r="26">
      <c r="A26" s="54">
        <v>40.0</v>
      </c>
      <c r="B26" s="54" t="s">
        <v>59</v>
      </c>
      <c r="C26" s="76">
        <v>250.0</v>
      </c>
    </row>
    <row r="27">
      <c r="A27" s="54">
        <v>43.0</v>
      </c>
      <c r="B27" s="54" t="s">
        <v>123</v>
      </c>
      <c r="C27" s="76">
        <v>500.0</v>
      </c>
    </row>
    <row r="28">
      <c r="A28" s="54">
        <v>46.0</v>
      </c>
      <c r="B28" s="54" t="s">
        <v>45</v>
      </c>
      <c r="C28" s="76">
        <v>500.0</v>
      </c>
    </row>
    <row r="29">
      <c r="A29" s="54">
        <v>52.0</v>
      </c>
      <c r="B29" s="54" t="s">
        <v>121</v>
      </c>
      <c r="C29" s="76">
        <v>500.0</v>
      </c>
    </row>
    <row r="30">
      <c r="A30" s="54">
        <v>53.0</v>
      </c>
      <c r="B30" s="54" t="s">
        <v>94</v>
      </c>
      <c r="C30" s="76">
        <v>150.0</v>
      </c>
    </row>
    <row r="31">
      <c r="A31" s="54">
        <v>54.0</v>
      </c>
      <c r="B31" s="54" t="s">
        <v>134</v>
      </c>
      <c r="C31" s="76">
        <v>250.0</v>
      </c>
    </row>
    <row r="32">
      <c r="A32" s="54">
        <v>72.0</v>
      </c>
      <c r="B32" s="54" t="s">
        <v>145</v>
      </c>
      <c r="C32" s="76">
        <v>250.0</v>
      </c>
    </row>
    <row r="33">
      <c r="A33" s="54">
        <v>77.0</v>
      </c>
      <c r="B33" s="54" t="s">
        <v>81</v>
      </c>
      <c r="C33" s="76">
        <v>500.0</v>
      </c>
    </row>
    <row r="34">
      <c r="C34" s="77"/>
    </row>
    <row r="35">
      <c r="A35" s="78" t="s">
        <v>210</v>
      </c>
      <c r="B35" s="3"/>
      <c r="C35" s="3"/>
      <c r="D35" s="3"/>
      <c r="E35" s="3"/>
      <c r="F35" s="21"/>
    </row>
    <row r="36">
      <c r="A36" s="79" t="s">
        <v>211</v>
      </c>
      <c r="B36" s="3"/>
      <c r="C36" s="3"/>
      <c r="D36" s="3"/>
      <c r="E36" s="3"/>
      <c r="F36" s="21"/>
    </row>
    <row r="37">
      <c r="A37" s="78" t="s">
        <v>212</v>
      </c>
      <c r="B37" s="3"/>
      <c r="C37" s="3"/>
      <c r="D37" s="3"/>
      <c r="E37" s="3"/>
      <c r="F37" s="21"/>
    </row>
    <row r="38">
      <c r="A38" s="79" t="s">
        <v>213</v>
      </c>
      <c r="B38" s="3"/>
      <c r="C38" s="3"/>
      <c r="D38" s="3"/>
      <c r="E38" s="3"/>
      <c r="F38" s="21"/>
    </row>
    <row r="39">
      <c r="C39" s="77"/>
    </row>
    <row r="40">
      <c r="C40" s="77"/>
    </row>
    <row r="41">
      <c r="C41" s="77"/>
    </row>
    <row r="42">
      <c r="C42" s="77"/>
    </row>
    <row r="43">
      <c r="C43" s="77"/>
    </row>
    <row r="44">
      <c r="C44" s="77"/>
    </row>
    <row r="45">
      <c r="C45" s="77"/>
    </row>
    <row r="46">
      <c r="C46" s="77"/>
    </row>
    <row r="47">
      <c r="C47" s="77"/>
    </row>
    <row r="48">
      <c r="C48" s="77"/>
    </row>
    <row r="49">
      <c r="C49" s="77"/>
    </row>
    <row r="50">
      <c r="C50" s="77"/>
    </row>
    <row r="51">
      <c r="C51" s="77"/>
    </row>
    <row r="52">
      <c r="C52" s="77"/>
    </row>
    <row r="53">
      <c r="C53" s="77"/>
    </row>
    <row r="54">
      <c r="C54" s="77"/>
    </row>
    <row r="55">
      <c r="C55" s="77"/>
    </row>
    <row r="56">
      <c r="C56" s="77"/>
    </row>
    <row r="57">
      <c r="C57" s="77"/>
    </row>
    <row r="58">
      <c r="C58" s="77"/>
    </row>
    <row r="59">
      <c r="C59" s="77"/>
    </row>
    <row r="60">
      <c r="C60" s="77"/>
    </row>
    <row r="61">
      <c r="C61" s="77"/>
    </row>
    <row r="62">
      <c r="C62" s="77"/>
    </row>
    <row r="63">
      <c r="C63" s="77"/>
    </row>
    <row r="64">
      <c r="C64" s="77"/>
    </row>
    <row r="65">
      <c r="C65" s="77"/>
    </row>
    <row r="66">
      <c r="C66" s="77"/>
    </row>
    <row r="67">
      <c r="C67" s="77"/>
    </row>
    <row r="68">
      <c r="C68" s="77"/>
    </row>
    <row r="69">
      <c r="C69" s="77"/>
    </row>
    <row r="70">
      <c r="C70" s="77"/>
    </row>
    <row r="71">
      <c r="C71" s="77"/>
    </row>
    <row r="72">
      <c r="C72" s="77"/>
    </row>
    <row r="73">
      <c r="C73" s="77"/>
    </row>
    <row r="74">
      <c r="C74" s="77"/>
    </row>
    <row r="75">
      <c r="C75" s="77"/>
    </row>
    <row r="76">
      <c r="C76" s="77"/>
    </row>
    <row r="77">
      <c r="C77" s="77"/>
    </row>
    <row r="78">
      <c r="C78" s="77"/>
    </row>
    <row r="79">
      <c r="C79" s="77"/>
    </row>
    <row r="80">
      <c r="C80" s="77"/>
    </row>
    <row r="81">
      <c r="C81" s="77"/>
    </row>
    <row r="82">
      <c r="C82" s="77"/>
    </row>
    <row r="83">
      <c r="C83" s="77"/>
    </row>
    <row r="84">
      <c r="C84" s="77"/>
    </row>
    <row r="85">
      <c r="C85" s="77"/>
    </row>
    <row r="86">
      <c r="C86" s="77"/>
    </row>
    <row r="87">
      <c r="C87" s="77"/>
    </row>
    <row r="88">
      <c r="C88" s="77"/>
    </row>
    <row r="89">
      <c r="C89" s="77"/>
    </row>
    <row r="90">
      <c r="C90" s="77"/>
    </row>
    <row r="91">
      <c r="C91" s="77"/>
    </row>
    <row r="92">
      <c r="C92" s="77"/>
    </row>
    <row r="93">
      <c r="C93" s="77"/>
    </row>
    <row r="94">
      <c r="C94" s="77"/>
    </row>
    <row r="95">
      <c r="C95" s="77"/>
    </row>
    <row r="96">
      <c r="C96" s="77"/>
    </row>
    <row r="97">
      <c r="C97" s="77"/>
    </row>
    <row r="98">
      <c r="C98" s="77"/>
    </row>
    <row r="99">
      <c r="C99" s="77"/>
    </row>
    <row r="100">
      <c r="C100" s="77"/>
    </row>
    <row r="101">
      <c r="C101" s="77"/>
    </row>
    <row r="102">
      <c r="C102" s="77"/>
    </row>
    <row r="103">
      <c r="C103" s="77"/>
    </row>
    <row r="104">
      <c r="C104" s="77"/>
    </row>
    <row r="105">
      <c r="C105" s="77"/>
    </row>
    <row r="106">
      <c r="C106" s="77"/>
    </row>
    <row r="107">
      <c r="C107" s="77"/>
    </row>
    <row r="108">
      <c r="C108" s="77"/>
    </row>
    <row r="109">
      <c r="C109" s="77"/>
    </row>
    <row r="110">
      <c r="C110" s="77"/>
    </row>
    <row r="111">
      <c r="C111" s="77"/>
    </row>
    <row r="112">
      <c r="C112" s="77"/>
    </row>
    <row r="113">
      <c r="C113" s="77"/>
    </row>
    <row r="114">
      <c r="C114" s="77"/>
    </row>
    <row r="115">
      <c r="C115" s="77"/>
    </row>
    <row r="116">
      <c r="C116" s="77"/>
    </row>
    <row r="117">
      <c r="C117" s="77"/>
    </row>
    <row r="118">
      <c r="C118" s="77"/>
    </row>
    <row r="119">
      <c r="C119" s="77"/>
    </row>
    <row r="120">
      <c r="C120" s="77"/>
    </row>
    <row r="121">
      <c r="C121" s="77"/>
    </row>
    <row r="122">
      <c r="C122" s="77"/>
    </row>
    <row r="123">
      <c r="C123" s="77"/>
    </row>
    <row r="124">
      <c r="C124" s="77"/>
    </row>
    <row r="125">
      <c r="C125" s="77"/>
    </row>
    <row r="126">
      <c r="C126" s="77"/>
    </row>
    <row r="127">
      <c r="C127" s="77"/>
    </row>
    <row r="128">
      <c r="C128" s="77"/>
    </row>
    <row r="129">
      <c r="C129" s="77"/>
    </row>
    <row r="130">
      <c r="C130" s="77"/>
    </row>
    <row r="131">
      <c r="C131" s="77"/>
    </row>
    <row r="132">
      <c r="C132" s="77"/>
    </row>
    <row r="133">
      <c r="C133" s="77"/>
    </row>
    <row r="134">
      <c r="C134" s="77"/>
    </row>
    <row r="135">
      <c r="C135" s="77"/>
    </row>
    <row r="136">
      <c r="C136" s="77"/>
    </row>
    <row r="137">
      <c r="C137" s="77"/>
    </row>
    <row r="138">
      <c r="C138" s="77"/>
    </row>
    <row r="139">
      <c r="C139" s="77"/>
    </row>
    <row r="140">
      <c r="C140" s="77"/>
    </row>
    <row r="141">
      <c r="C141" s="77"/>
    </row>
    <row r="142">
      <c r="C142" s="77"/>
    </row>
    <row r="143">
      <c r="C143" s="77"/>
    </row>
    <row r="144">
      <c r="C144" s="77"/>
    </row>
    <row r="145">
      <c r="C145" s="77"/>
    </row>
    <row r="146">
      <c r="C146" s="77"/>
    </row>
    <row r="147">
      <c r="C147" s="77"/>
    </row>
    <row r="148">
      <c r="C148" s="77"/>
    </row>
    <row r="149">
      <c r="C149" s="77"/>
    </row>
    <row r="150">
      <c r="C150" s="77"/>
    </row>
    <row r="151">
      <c r="C151" s="77"/>
    </row>
    <row r="152">
      <c r="C152" s="77"/>
    </row>
    <row r="153">
      <c r="C153" s="77"/>
    </row>
    <row r="154">
      <c r="C154" s="77"/>
    </row>
    <row r="155">
      <c r="C155" s="77"/>
    </row>
    <row r="156">
      <c r="C156" s="77"/>
    </row>
    <row r="157">
      <c r="C157" s="77"/>
    </row>
    <row r="158">
      <c r="C158" s="77"/>
    </row>
    <row r="159">
      <c r="C159" s="77"/>
    </row>
    <row r="160">
      <c r="C160" s="77"/>
    </row>
    <row r="161">
      <c r="C161" s="77"/>
    </row>
    <row r="162">
      <c r="C162" s="77"/>
    </row>
    <row r="163">
      <c r="C163" s="77"/>
    </row>
    <row r="164">
      <c r="C164" s="77"/>
    </row>
    <row r="165">
      <c r="C165" s="77"/>
    </row>
    <row r="166">
      <c r="C166" s="77"/>
    </row>
    <row r="167">
      <c r="C167" s="77"/>
    </row>
    <row r="168">
      <c r="C168" s="77"/>
    </row>
    <row r="169">
      <c r="C169" s="77"/>
    </row>
    <row r="170">
      <c r="C170" s="77"/>
    </row>
    <row r="171">
      <c r="C171" s="77"/>
    </row>
    <row r="172">
      <c r="C172" s="77"/>
    </row>
    <row r="173">
      <c r="C173" s="77"/>
    </row>
    <row r="174">
      <c r="C174" s="77"/>
    </row>
    <row r="175">
      <c r="C175" s="77"/>
    </row>
    <row r="176">
      <c r="C176" s="77"/>
    </row>
    <row r="177">
      <c r="C177" s="77"/>
    </row>
    <row r="178">
      <c r="C178" s="77"/>
    </row>
    <row r="179">
      <c r="C179" s="77"/>
    </row>
    <row r="180">
      <c r="C180" s="77"/>
    </row>
    <row r="181">
      <c r="C181" s="77"/>
    </row>
    <row r="182">
      <c r="C182" s="77"/>
    </row>
    <row r="183">
      <c r="C183" s="77"/>
    </row>
    <row r="184">
      <c r="C184" s="77"/>
    </row>
    <row r="185">
      <c r="C185" s="77"/>
    </row>
    <row r="186">
      <c r="C186" s="77"/>
    </row>
    <row r="187">
      <c r="C187" s="77"/>
    </row>
    <row r="188">
      <c r="C188" s="77"/>
    </row>
    <row r="189">
      <c r="C189" s="77"/>
    </row>
    <row r="190">
      <c r="C190" s="77"/>
    </row>
    <row r="191">
      <c r="C191" s="77"/>
    </row>
    <row r="192">
      <c r="C192" s="77"/>
    </row>
    <row r="193">
      <c r="C193" s="77"/>
    </row>
    <row r="194">
      <c r="C194" s="77"/>
    </row>
    <row r="195">
      <c r="C195" s="77"/>
    </row>
    <row r="196">
      <c r="C196" s="77"/>
    </row>
    <row r="197">
      <c r="C197" s="77"/>
    </row>
    <row r="198">
      <c r="C198" s="77"/>
    </row>
    <row r="199">
      <c r="C199" s="77"/>
    </row>
    <row r="200">
      <c r="C200" s="77"/>
    </row>
    <row r="201">
      <c r="C201" s="77"/>
    </row>
    <row r="202">
      <c r="C202" s="77"/>
    </row>
    <row r="203">
      <c r="C203" s="77"/>
    </row>
    <row r="204">
      <c r="C204" s="77"/>
    </row>
    <row r="205">
      <c r="C205" s="77"/>
    </row>
    <row r="206">
      <c r="C206" s="77"/>
    </row>
    <row r="207">
      <c r="C207" s="77"/>
    </row>
    <row r="208">
      <c r="C208" s="77"/>
    </row>
    <row r="209">
      <c r="C209" s="77"/>
    </row>
    <row r="210">
      <c r="C210" s="77"/>
    </row>
    <row r="211">
      <c r="C211" s="77"/>
    </row>
    <row r="212">
      <c r="C212" s="77"/>
    </row>
    <row r="213">
      <c r="C213" s="77"/>
    </row>
    <row r="214">
      <c r="C214" s="77"/>
    </row>
    <row r="215">
      <c r="C215" s="77"/>
    </row>
    <row r="216">
      <c r="C216" s="77"/>
    </row>
    <row r="217">
      <c r="C217" s="77"/>
    </row>
    <row r="218">
      <c r="C218" s="77"/>
    </row>
    <row r="219">
      <c r="C219" s="77"/>
    </row>
    <row r="220">
      <c r="C220" s="77"/>
    </row>
    <row r="221">
      <c r="C221" s="77"/>
    </row>
    <row r="222">
      <c r="C222" s="77"/>
    </row>
    <row r="223">
      <c r="C223" s="77"/>
    </row>
    <row r="224">
      <c r="C224" s="77"/>
    </row>
    <row r="225">
      <c r="C225" s="77"/>
    </row>
    <row r="226">
      <c r="C226" s="77"/>
    </row>
    <row r="227">
      <c r="C227" s="77"/>
    </row>
    <row r="228">
      <c r="C228" s="77"/>
    </row>
    <row r="229">
      <c r="C229" s="77"/>
    </row>
    <row r="230">
      <c r="C230" s="77"/>
    </row>
    <row r="231">
      <c r="C231" s="77"/>
    </row>
    <row r="232">
      <c r="C232" s="77"/>
    </row>
    <row r="233">
      <c r="C233" s="77"/>
    </row>
    <row r="234">
      <c r="C234" s="77"/>
    </row>
    <row r="235">
      <c r="C235" s="77"/>
    </row>
    <row r="236">
      <c r="C236" s="77"/>
    </row>
    <row r="237">
      <c r="C237" s="77"/>
    </row>
    <row r="238">
      <c r="C238" s="77"/>
    </row>
    <row r="239">
      <c r="C239" s="77"/>
    </row>
    <row r="240">
      <c r="C240" s="77"/>
    </row>
    <row r="241">
      <c r="C241" s="77"/>
    </row>
    <row r="242">
      <c r="C242" s="77"/>
    </row>
    <row r="243">
      <c r="C243" s="77"/>
    </row>
    <row r="244">
      <c r="C244" s="77"/>
    </row>
    <row r="245">
      <c r="C245" s="77"/>
    </row>
    <row r="246">
      <c r="C246" s="77"/>
    </row>
    <row r="247">
      <c r="C247" s="77"/>
    </row>
    <row r="248">
      <c r="C248" s="77"/>
    </row>
    <row r="249">
      <c r="C249" s="77"/>
    </row>
    <row r="250">
      <c r="C250" s="77"/>
    </row>
    <row r="251">
      <c r="C251" s="77"/>
    </row>
    <row r="252">
      <c r="C252" s="77"/>
    </row>
    <row r="253">
      <c r="C253" s="77"/>
    </row>
    <row r="254">
      <c r="C254" s="77"/>
    </row>
    <row r="255">
      <c r="C255" s="77"/>
    </row>
    <row r="256">
      <c r="C256" s="77"/>
    </row>
    <row r="257">
      <c r="C257" s="77"/>
    </row>
    <row r="258">
      <c r="C258" s="77"/>
    </row>
    <row r="259">
      <c r="C259" s="77"/>
    </row>
    <row r="260">
      <c r="C260" s="77"/>
    </row>
    <row r="261">
      <c r="C261" s="77"/>
    </row>
    <row r="262">
      <c r="C262" s="77"/>
    </row>
    <row r="263">
      <c r="C263" s="77"/>
    </row>
    <row r="264">
      <c r="C264" s="77"/>
    </row>
    <row r="265">
      <c r="C265" s="77"/>
    </row>
    <row r="266">
      <c r="C266" s="77"/>
    </row>
    <row r="267">
      <c r="C267" s="77"/>
    </row>
    <row r="268">
      <c r="C268" s="77"/>
    </row>
    <row r="269">
      <c r="C269" s="77"/>
    </row>
    <row r="270">
      <c r="C270" s="77"/>
    </row>
    <row r="271">
      <c r="C271" s="77"/>
    </row>
    <row r="272">
      <c r="C272" s="77"/>
    </row>
    <row r="273">
      <c r="C273" s="77"/>
    </row>
    <row r="274">
      <c r="C274" s="77"/>
    </row>
    <row r="275">
      <c r="C275" s="77"/>
    </row>
    <row r="276">
      <c r="C276" s="77"/>
    </row>
    <row r="277">
      <c r="C277" s="77"/>
    </row>
    <row r="278">
      <c r="C278" s="77"/>
    </row>
    <row r="279">
      <c r="C279" s="77"/>
    </row>
    <row r="280">
      <c r="C280" s="77"/>
    </row>
    <row r="281">
      <c r="C281" s="77"/>
    </row>
    <row r="282">
      <c r="C282" s="77"/>
    </row>
    <row r="283">
      <c r="C283" s="77"/>
    </row>
    <row r="284">
      <c r="C284" s="77"/>
    </row>
    <row r="285">
      <c r="C285" s="77"/>
    </row>
    <row r="286">
      <c r="C286" s="77"/>
    </row>
    <row r="287">
      <c r="C287" s="77"/>
    </row>
    <row r="288">
      <c r="C288" s="77"/>
    </row>
    <row r="289">
      <c r="C289" s="77"/>
    </row>
    <row r="290">
      <c r="C290" s="77"/>
    </row>
    <row r="291">
      <c r="C291" s="77"/>
    </row>
    <row r="292">
      <c r="C292" s="77"/>
    </row>
    <row r="293">
      <c r="C293" s="77"/>
    </row>
    <row r="294">
      <c r="C294" s="77"/>
    </row>
    <row r="295">
      <c r="C295" s="77"/>
    </row>
    <row r="296">
      <c r="C296" s="77"/>
    </row>
    <row r="297">
      <c r="C297" s="77"/>
    </row>
    <row r="298">
      <c r="C298" s="77"/>
    </row>
    <row r="299">
      <c r="C299" s="77"/>
    </row>
    <row r="300">
      <c r="C300" s="77"/>
    </row>
    <row r="301">
      <c r="C301" s="77"/>
    </row>
    <row r="302">
      <c r="C302" s="77"/>
    </row>
    <row r="303">
      <c r="C303" s="77"/>
    </row>
    <row r="304">
      <c r="C304" s="77"/>
    </row>
    <row r="305">
      <c r="C305" s="77"/>
    </row>
    <row r="306">
      <c r="C306" s="77"/>
    </row>
    <row r="307">
      <c r="C307" s="77"/>
    </row>
    <row r="308">
      <c r="C308" s="77"/>
    </row>
    <row r="309">
      <c r="C309" s="77"/>
    </row>
    <row r="310">
      <c r="C310" s="77"/>
    </row>
    <row r="311">
      <c r="C311" s="77"/>
    </row>
    <row r="312">
      <c r="C312" s="77"/>
    </row>
    <row r="313">
      <c r="C313" s="77"/>
    </row>
    <row r="314">
      <c r="C314" s="77"/>
    </row>
    <row r="315">
      <c r="C315" s="77"/>
    </row>
    <row r="316">
      <c r="C316" s="77"/>
    </row>
    <row r="317">
      <c r="C317" s="77"/>
    </row>
    <row r="318">
      <c r="C318" s="77"/>
    </row>
    <row r="319">
      <c r="C319" s="77"/>
    </row>
    <row r="320">
      <c r="C320" s="77"/>
    </row>
    <row r="321">
      <c r="C321" s="77"/>
    </row>
    <row r="322">
      <c r="C322" s="77"/>
    </row>
    <row r="323">
      <c r="C323" s="77"/>
    </row>
    <row r="324">
      <c r="C324" s="77"/>
    </row>
    <row r="325">
      <c r="C325" s="77"/>
    </row>
    <row r="326">
      <c r="C326" s="77"/>
    </row>
    <row r="327">
      <c r="C327" s="77"/>
    </row>
    <row r="328">
      <c r="C328" s="77"/>
    </row>
    <row r="329">
      <c r="C329" s="77"/>
    </row>
    <row r="330">
      <c r="C330" s="77"/>
    </row>
    <row r="331">
      <c r="C331" s="77"/>
    </row>
    <row r="332">
      <c r="C332" s="77"/>
    </row>
    <row r="333">
      <c r="C333" s="77"/>
    </row>
    <row r="334">
      <c r="C334" s="77"/>
    </row>
    <row r="335">
      <c r="C335" s="77"/>
    </row>
    <row r="336">
      <c r="C336" s="77"/>
    </row>
    <row r="337">
      <c r="C337" s="77"/>
    </row>
    <row r="338">
      <c r="C338" s="77"/>
    </row>
    <row r="339">
      <c r="C339" s="77"/>
    </row>
    <row r="340">
      <c r="C340" s="77"/>
    </row>
    <row r="341">
      <c r="C341" s="77"/>
    </row>
    <row r="342">
      <c r="C342" s="77"/>
    </row>
    <row r="343">
      <c r="C343" s="77"/>
    </row>
    <row r="344">
      <c r="C344" s="77"/>
    </row>
    <row r="345">
      <c r="C345" s="77"/>
    </row>
    <row r="346">
      <c r="C346" s="77"/>
    </row>
    <row r="347">
      <c r="C347" s="77"/>
    </row>
    <row r="348">
      <c r="C348" s="77"/>
    </row>
    <row r="349">
      <c r="C349" s="77"/>
    </row>
    <row r="350">
      <c r="C350" s="77"/>
    </row>
    <row r="351">
      <c r="C351" s="77"/>
    </row>
    <row r="352">
      <c r="C352" s="77"/>
    </row>
    <row r="353">
      <c r="C353" s="77"/>
    </row>
    <row r="354">
      <c r="C354" s="77"/>
    </row>
    <row r="355">
      <c r="C355" s="77"/>
    </row>
    <row r="356">
      <c r="C356" s="77"/>
    </row>
    <row r="357">
      <c r="C357" s="77"/>
    </row>
    <row r="358">
      <c r="C358" s="77"/>
    </row>
    <row r="359">
      <c r="C359" s="77"/>
    </row>
    <row r="360">
      <c r="C360" s="77"/>
    </row>
    <row r="361">
      <c r="C361" s="77"/>
    </row>
    <row r="362">
      <c r="C362" s="77"/>
    </row>
    <row r="363">
      <c r="C363" s="77"/>
    </row>
    <row r="364">
      <c r="C364" s="77"/>
    </row>
    <row r="365">
      <c r="C365" s="77"/>
    </row>
    <row r="366">
      <c r="C366" s="77"/>
    </row>
    <row r="367">
      <c r="C367" s="77"/>
    </row>
    <row r="368">
      <c r="C368" s="77"/>
    </row>
    <row r="369">
      <c r="C369" s="77"/>
    </row>
    <row r="370">
      <c r="C370" s="77"/>
    </row>
    <row r="371">
      <c r="C371" s="77"/>
    </row>
    <row r="372">
      <c r="C372" s="77"/>
    </row>
    <row r="373">
      <c r="C373" s="77"/>
    </row>
    <row r="374">
      <c r="C374" s="77"/>
    </row>
    <row r="375">
      <c r="C375" s="77"/>
    </row>
    <row r="376">
      <c r="C376" s="77"/>
    </row>
    <row r="377">
      <c r="C377" s="77"/>
    </row>
    <row r="378">
      <c r="C378" s="77"/>
    </row>
    <row r="379">
      <c r="C379" s="77"/>
    </row>
    <row r="380">
      <c r="C380" s="77"/>
    </row>
    <row r="381">
      <c r="C381" s="77"/>
    </row>
    <row r="382">
      <c r="C382" s="77"/>
    </row>
    <row r="383">
      <c r="C383" s="77"/>
    </row>
    <row r="384">
      <c r="C384" s="77"/>
    </row>
    <row r="385">
      <c r="C385" s="77"/>
    </row>
    <row r="386">
      <c r="C386" s="77"/>
    </row>
    <row r="387">
      <c r="C387" s="77"/>
    </row>
    <row r="388">
      <c r="C388" s="77"/>
    </row>
    <row r="389">
      <c r="C389" s="77"/>
    </row>
    <row r="390">
      <c r="C390" s="77"/>
    </row>
    <row r="391">
      <c r="C391" s="77"/>
    </row>
    <row r="392">
      <c r="C392" s="77"/>
    </row>
    <row r="393">
      <c r="C393" s="77"/>
    </row>
    <row r="394">
      <c r="C394" s="77"/>
    </row>
    <row r="395">
      <c r="C395" s="77"/>
    </row>
    <row r="396">
      <c r="C396" s="77"/>
    </row>
    <row r="397">
      <c r="C397" s="77"/>
    </row>
    <row r="398">
      <c r="C398" s="77"/>
    </row>
    <row r="399">
      <c r="C399" s="77"/>
    </row>
    <row r="400">
      <c r="C400" s="77"/>
    </row>
    <row r="401">
      <c r="C401" s="77"/>
    </row>
    <row r="402">
      <c r="C402" s="77"/>
    </row>
    <row r="403">
      <c r="C403" s="77"/>
    </row>
    <row r="404">
      <c r="C404" s="77"/>
    </row>
    <row r="405">
      <c r="C405" s="77"/>
    </row>
    <row r="406">
      <c r="C406" s="77"/>
    </row>
    <row r="407">
      <c r="C407" s="77"/>
    </row>
    <row r="408">
      <c r="C408" s="77"/>
    </row>
    <row r="409">
      <c r="C409" s="77"/>
    </row>
    <row r="410">
      <c r="C410" s="77"/>
    </row>
    <row r="411">
      <c r="C411" s="77"/>
    </row>
    <row r="412">
      <c r="C412" s="77"/>
    </row>
    <row r="413">
      <c r="C413" s="77"/>
    </row>
    <row r="414">
      <c r="C414" s="77"/>
    </row>
    <row r="415">
      <c r="C415" s="77"/>
    </row>
    <row r="416">
      <c r="C416" s="77"/>
    </row>
    <row r="417">
      <c r="C417" s="77"/>
    </row>
    <row r="418">
      <c r="C418" s="77"/>
    </row>
    <row r="419">
      <c r="C419" s="77"/>
    </row>
    <row r="420">
      <c r="C420" s="77"/>
    </row>
    <row r="421">
      <c r="C421" s="77"/>
    </row>
    <row r="422">
      <c r="C422" s="77"/>
    </row>
    <row r="423">
      <c r="C423" s="77"/>
    </row>
    <row r="424">
      <c r="C424" s="77"/>
    </row>
    <row r="425">
      <c r="C425" s="77"/>
    </row>
    <row r="426">
      <c r="C426" s="77"/>
    </row>
    <row r="427">
      <c r="C427" s="77"/>
    </row>
    <row r="428">
      <c r="C428" s="77"/>
    </row>
    <row r="429">
      <c r="C429" s="77"/>
    </row>
    <row r="430">
      <c r="C430" s="77"/>
    </row>
    <row r="431">
      <c r="C431" s="77"/>
    </row>
    <row r="432">
      <c r="C432" s="77"/>
    </row>
    <row r="433">
      <c r="C433" s="77"/>
    </row>
    <row r="434">
      <c r="C434" s="77"/>
    </row>
    <row r="435">
      <c r="C435" s="77"/>
    </row>
    <row r="436">
      <c r="C436" s="77"/>
    </row>
    <row r="437">
      <c r="C437" s="77"/>
    </row>
    <row r="438">
      <c r="C438" s="77"/>
    </row>
    <row r="439">
      <c r="C439" s="77"/>
    </row>
    <row r="440">
      <c r="C440" s="77"/>
    </row>
    <row r="441">
      <c r="C441" s="77"/>
    </row>
    <row r="442">
      <c r="C442" s="77"/>
    </row>
    <row r="443">
      <c r="C443" s="77"/>
    </row>
    <row r="444">
      <c r="C444" s="77"/>
    </row>
    <row r="445">
      <c r="C445" s="77"/>
    </row>
    <row r="446">
      <c r="C446" s="77"/>
    </row>
    <row r="447">
      <c r="C447" s="77"/>
    </row>
    <row r="448">
      <c r="C448" s="77"/>
    </row>
    <row r="449">
      <c r="C449" s="77"/>
    </row>
    <row r="450">
      <c r="C450" s="77"/>
    </row>
    <row r="451">
      <c r="C451" s="77"/>
    </row>
    <row r="452">
      <c r="C452" s="77"/>
    </row>
    <row r="453">
      <c r="C453" s="77"/>
    </row>
    <row r="454">
      <c r="C454" s="77"/>
    </row>
    <row r="455">
      <c r="C455" s="77"/>
    </row>
    <row r="456">
      <c r="C456" s="77"/>
    </row>
    <row r="457">
      <c r="C457" s="77"/>
    </row>
    <row r="458">
      <c r="C458" s="77"/>
    </row>
    <row r="459">
      <c r="C459" s="77"/>
    </row>
    <row r="460">
      <c r="C460" s="77"/>
    </row>
    <row r="461">
      <c r="C461" s="77"/>
    </row>
    <row r="462">
      <c r="C462" s="77"/>
    </row>
    <row r="463">
      <c r="C463" s="77"/>
    </row>
    <row r="464">
      <c r="C464" s="77"/>
    </row>
    <row r="465">
      <c r="C465" s="77"/>
    </row>
    <row r="466">
      <c r="C466" s="77"/>
    </row>
    <row r="467">
      <c r="C467" s="77"/>
    </row>
    <row r="468">
      <c r="C468" s="77"/>
    </row>
    <row r="469">
      <c r="C469" s="77"/>
    </row>
    <row r="470">
      <c r="C470" s="77"/>
    </row>
    <row r="471">
      <c r="C471" s="77"/>
    </row>
    <row r="472">
      <c r="C472" s="77"/>
    </row>
    <row r="473">
      <c r="C473" s="77"/>
    </row>
    <row r="474">
      <c r="C474" s="77"/>
    </row>
    <row r="475">
      <c r="C475" s="77"/>
    </row>
    <row r="476">
      <c r="C476" s="77"/>
    </row>
    <row r="477">
      <c r="C477" s="77"/>
    </row>
    <row r="478">
      <c r="C478" s="77"/>
    </row>
    <row r="479">
      <c r="C479" s="77"/>
    </row>
    <row r="480">
      <c r="C480" s="77"/>
    </row>
    <row r="481">
      <c r="C481" s="77"/>
    </row>
    <row r="482">
      <c r="C482" s="77"/>
    </row>
    <row r="483">
      <c r="C483" s="77"/>
    </row>
    <row r="484">
      <c r="C484" s="77"/>
    </row>
    <row r="485">
      <c r="C485" s="77"/>
    </row>
    <row r="486">
      <c r="C486" s="77"/>
    </row>
    <row r="487">
      <c r="C487" s="77"/>
    </row>
    <row r="488">
      <c r="C488" s="77"/>
    </row>
    <row r="489">
      <c r="C489" s="77"/>
    </row>
    <row r="490">
      <c r="C490" s="77"/>
    </row>
    <row r="491">
      <c r="C491" s="77"/>
    </row>
    <row r="492">
      <c r="C492" s="77"/>
    </row>
    <row r="493">
      <c r="C493" s="77"/>
    </row>
    <row r="494">
      <c r="C494" s="77"/>
    </row>
    <row r="495">
      <c r="C495" s="77"/>
    </row>
    <row r="496">
      <c r="C496" s="77"/>
    </row>
    <row r="497">
      <c r="C497" s="77"/>
    </row>
    <row r="498">
      <c r="C498" s="77"/>
    </row>
    <row r="499">
      <c r="C499" s="77"/>
    </row>
    <row r="500">
      <c r="C500" s="77"/>
    </row>
    <row r="501">
      <c r="C501" s="77"/>
    </row>
    <row r="502">
      <c r="C502" s="77"/>
    </row>
    <row r="503">
      <c r="C503" s="77"/>
    </row>
    <row r="504">
      <c r="C504" s="77"/>
    </row>
    <row r="505">
      <c r="C505" s="77"/>
    </row>
    <row r="506">
      <c r="C506" s="77"/>
    </row>
    <row r="507">
      <c r="C507" s="77"/>
    </row>
    <row r="508">
      <c r="C508" s="77"/>
    </row>
    <row r="509">
      <c r="C509" s="77"/>
    </row>
    <row r="510">
      <c r="C510" s="77"/>
    </row>
    <row r="511">
      <c r="C511" s="77"/>
    </row>
    <row r="512">
      <c r="C512" s="77"/>
    </row>
    <row r="513">
      <c r="C513" s="77"/>
    </row>
    <row r="514">
      <c r="C514" s="77"/>
    </row>
    <row r="515">
      <c r="C515" s="77"/>
    </row>
    <row r="516">
      <c r="C516" s="77"/>
    </row>
    <row r="517">
      <c r="C517" s="77"/>
    </row>
    <row r="518">
      <c r="C518" s="77"/>
    </row>
    <row r="519">
      <c r="C519" s="77"/>
    </row>
    <row r="520">
      <c r="C520" s="77"/>
    </row>
    <row r="521">
      <c r="C521" s="77"/>
    </row>
    <row r="522">
      <c r="C522" s="77"/>
    </row>
    <row r="523">
      <c r="C523" s="77"/>
    </row>
    <row r="524">
      <c r="C524" s="77"/>
    </row>
    <row r="525">
      <c r="C525" s="77"/>
    </row>
    <row r="526">
      <c r="C526" s="77"/>
    </row>
    <row r="527">
      <c r="C527" s="77"/>
    </row>
    <row r="528">
      <c r="C528" s="77"/>
    </row>
    <row r="529">
      <c r="C529" s="77"/>
    </row>
    <row r="530">
      <c r="C530" s="77"/>
    </row>
    <row r="531">
      <c r="C531" s="77"/>
    </row>
    <row r="532">
      <c r="C532" s="77"/>
    </row>
    <row r="533">
      <c r="C533" s="77"/>
    </row>
    <row r="534">
      <c r="C534" s="77"/>
    </row>
    <row r="535">
      <c r="C535" s="77"/>
    </row>
    <row r="536">
      <c r="C536" s="77"/>
    </row>
    <row r="537">
      <c r="C537" s="77"/>
    </row>
    <row r="538">
      <c r="C538" s="77"/>
    </row>
    <row r="539">
      <c r="C539" s="77"/>
    </row>
    <row r="540">
      <c r="C540" s="77"/>
    </row>
    <row r="541">
      <c r="C541" s="77"/>
    </row>
    <row r="542">
      <c r="C542" s="77"/>
    </row>
    <row r="543">
      <c r="C543" s="77"/>
    </row>
    <row r="544">
      <c r="C544" s="77"/>
    </row>
    <row r="545">
      <c r="C545" s="77"/>
    </row>
    <row r="546">
      <c r="C546" s="77"/>
    </row>
    <row r="547">
      <c r="C547" s="77"/>
    </row>
    <row r="548">
      <c r="C548" s="77"/>
    </row>
    <row r="549">
      <c r="C549" s="77"/>
    </row>
    <row r="550">
      <c r="C550" s="77"/>
    </row>
    <row r="551">
      <c r="C551" s="77"/>
    </row>
    <row r="552">
      <c r="C552" s="77"/>
    </row>
    <row r="553">
      <c r="C553" s="77"/>
    </row>
    <row r="554">
      <c r="C554" s="77"/>
    </row>
    <row r="555">
      <c r="C555" s="77"/>
    </row>
    <row r="556">
      <c r="C556" s="77"/>
    </row>
    <row r="557">
      <c r="C557" s="77"/>
    </row>
    <row r="558">
      <c r="C558" s="77"/>
    </row>
    <row r="559">
      <c r="C559" s="77"/>
    </row>
    <row r="560">
      <c r="C560" s="77"/>
    </row>
    <row r="561">
      <c r="C561" s="77"/>
    </row>
    <row r="562">
      <c r="C562" s="77"/>
    </row>
    <row r="563">
      <c r="C563" s="77"/>
    </row>
    <row r="564">
      <c r="C564" s="77"/>
    </row>
    <row r="565">
      <c r="C565" s="77"/>
    </row>
    <row r="566">
      <c r="C566" s="77"/>
    </row>
    <row r="567">
      <c r="C567" s="77"/>
    </row>
    <row r="568">
      <c r="C568" s="77"/>
    </row>
    <row r="569">
      <c r="C569" s="77"/>
    </row>
    <row r="570">
      <c r="C570" s="77"/>
    </row>
    <row r="571">
      <c r="C571" s="77"/>
    </row>
    <row r="572">
      <c r="C572" s="77"/>
    </row>
    <row r="573">
      <c r="C573" s="77"/>
    </row>
    <row r="574">
      <c r="C574" s="77"/>
    </row>
    <row r="575">
      <c r="C575" s="77"/>
    </row>
    <row r="576">
      <c r="C576" s="77"/>
    </row>
    <row r="577">
      <c r="C577" s="77"/>
    </row>
    <row r="578">
      <c r="C578" s="77"/>
    </row>
    <row r="579">
      <c r="C579" s="77"/>
    </row>
    <row r="580">
      <c r="C580" s="77"/>
    </row>
    <row r="581">
      <c r="C581" s="77"/>
    </row>
    <row r="582">
      <c r="C582" s="77"/>
    </row>
    <row r="583">
      <c r="C583" s="77"/>
    </row>
    <row r="584">
      <c r="C584" s="77"/>
    </row>
    <row r="585">
      <c r="C585" s="77"/>
    </row>
    <row r="586">
      <c r="C586" s="77"/>
    </row>
    <row r="587">
      <c r="C587" s="77"/>
    </row>
    <row r="588">
      <c r="C588" s="77"/>
    </row>
    <row r="589">
      <c r="C589" s="77"/>
    </row>
    <row r="590">
      <c r="C590" s="77"/>
    </row>
    <row r="591">
      <c r="C591" s="77"/>
    </row>
    <row r="592">
      <c r="C592" s="77"/>
    </row>
    <row r="593">
      <c r="C593" s="77"/>
    </row>
    <row r="594">
      <c r="C594" s="77"/>
    </row>
    <row r="595">
      <c r="C595" s="77"/>
    </row>
    <row r="596">
      <c r="C596" s="77"/>
    </row>
    <row r="597">
      <c r="C597" s="77"/>
    </row>
    <row r="598">
      <c r="C598" s="77"/>
    </row>
    <row r="599">
      <c r="C599" s="77"/>
    </row>
    <row r="600">
      <c r="C600" s="77"/>
    </row>
    <row r="601">
      <c r="C601" s="77"/>
    </row>
    <row r="602">
      <c r="C602" s="77"/>
    </row>
    <row r="603">
      <c r="C603" s="77"/>
    </row>
    <row r="604">
      <c r="C604" s="77"/>
    </row>
    <row r="605">
      <c r="C605" s="77"/>
    </row>
    <row r="606">
      <c r="C606" s="77"/>
    </row>
    <row r="607">
      <c r="C607" s="77"/>
    </row>
    <row r="608">
      <c r="C608" s="77"/>
    </row>
    <row r="609">
      <c r="C609" s="77"/>
    </row>
    <row r="610">
      <c r="C610" s="77"/>
    </row>
    <row r="611">
      <c r="C611" s="77"/>
    </row>
    <row r="612">
      <c r="C612" s="77"/>
    </row>
    <row r="613">
      <c r="C613" s="77"/>
    </row>
    <row r="614">
      <c r="C614" s="77"/>
    </row>
    <row r="615">
      <c r="C615" s="77"/>
    </row>
    <row r="616">
      <c r="C616" s="77"/>
    </row>
    <row r="617">
      <c r="C617" s="77"/>
    </row>
    <row r="618">
      <c r="C618" s="77"/>
    </row>
    <row r="619">
      <c r="C619" s="77"/>
    </row>
    <row r="620">
      <c r="C620" s="77"/>
    </row>
    <row r="621">
      <c r="C621" s="77"/>
    </row>
    <row r="622">
      <c r="C622" s="77"/>
    </row>
    <row r="623">
      <c r="C623" s="77"/>
    </row>
    <row r="624">
      <c r="C624" s="77"/>
    </row>
    <row r="625">
      <c r="C625" s="77"/>
    </row>
    <row r="626">
      <c r="C626" s="77"/>
    </row>
    <row r="627">
      <c r="C627" s="77"/>
    </row>
    <row r="628">
      <c r="C628" s="77"/>
    </row>
    <row r="629">
      <c r="C629" s="77"/>
    </row>
    <row r="630">
      <c r="C630" s="77"/>
    </row>
    <row r="631">
      <c r="C631" s="77"/>
    </row>
    <row r="632">
      <c r="C632" s="77"/>
    </row>
    <row r="633">
      <c r="C633" s="77"/>
    </row>
    <row r="634">
      <c r="C634" s="77"/>
    </row>
    <row r="635">
      <c r="C635" s="77"/>
    </row>
    <row r="636">
      <c r="C636" s="77"/>
    </row>
    <row r="637">
      <c r="C637" s="77"/>
    </row>
    <row r="638">
      <c r="C638" s="77"/>
    </row>
    <row r="639">
      <c r="C639" s="77"/>
    </row>
    <row r="640">
      <c r="C640" s="77"/>
    </row>
    <row r="641">
      <c r="C641" s="77"/>
    </row>
    <row r="642">
      <c r="C642" s="77"/>
    </row>
    <row r="643">
      <c r="C643" s="77"/>
    </row>
    <row r="644">
      <c r="C644" s="77"/>
    </row>
    <row r="645">
      <c r="C645" s="77"/>
    </row>
    <row r="646">
      <c r="C646" s="77"/>
    </row>
    <row r="647">
      <c r="C647" s="77"/>
    </row>
    <row r="648">
      <c r="C648" s="77"/>
    </row>
    <row r="649">
      <c r="C649" s="77"/>
    </row>
    <row r="650">
      <c r="C650" s="77"/>
    </row>
    <row r="651">
      <c r="C651" s="77"/>
    </row>
    <row r="652">
      <c r="C652" s="77"/>
    </row>
    <row r="653">
      <c r="C653" s="77"/>
    </row>
    <row r="654">
      <c r="C654" s="77"/>
    </row>
    <row r="655">
      <c r="C655" s="77"/>
    </row>
    <row r="656">
      <c r="C656" s="77"/>
    </row>
    <row r="657">
      <c r="C657" s="77"/>
    </row>
    <row r="658">
      <c r="C658" s="77"/>
    </row>
    <row r="659">
      <c r="C659" s="77"/>
    </row>
    <row r="660">
      <c r="C660" s="77"/>
    </row>
    <row r="661">
      <c r="C661" s="77"/>
    </row>
    <row r="662">
      <c r="C662" s="77"/>
    </row>
    <row r="663">
      <c r="C663" s="77"/>
    </row>
    <row r="664">
      <c r="C664" s="77"/>
    </row>
    <row r="665">
      <c r="C665" s="77"/>
    </row>
    <row r="666">
      <c r="C666" s="77"/>
    </row>
    <row r="667">
      <c r="C667" s="77"/>
    </row>
    <row r="668">
      <c r="C668" s="77"/>
    </row>
    <row r="669">
      <c r="C669" s="77"/>
    </row>
    <row r="670">
      <c r="C670" s="77"/>
    </row>
    <row r="671">
      <c r="C671" s="77"/>
    </row>
    <row r="672">
      <c r="C672" s="77"/>
    </row>
    <row r="673">
      <c r="C673" s="77"/>
    </row>
    <row r="674">
      <c r="C674" s="77"/>
    </row>
    <row r="675">
      <c r="C675" s="77"/>
    </row>
    <row r="676">
      <c r="C676" s="77"/>
    </row>
    <row r="677">
      <c r="C677" s="77"/>
    </row>
    <row r="678">
      <c r="C678" s="77"/>
    </row>
    <row r="679">
      <c r="C679" s="77"/>
    </row>
    <row r="680">
      <c r="C680" s="77"/>
    </row>
    <row r="681">
      <c r="C681" s="77"/>
    </row>
    <row r="682">
      <c r="C682" s="77"/>
    </row>
    <row r="683">
      <c r="C683" s="77"/>
    </row>
    <row r="684">
      <c r="C684" s="77"/>
    </row>
    <row r="685">
      <c r="C685" s="77"/>
    </row>
    <row r="686">
      <c r="C686" s="77"/>
    </row>
    <row r="687">
      <c r="C687" s="77"/>
    </row>
    <row r="688">
      <c r="C688" s="77"/>
    </row>
    <row r="689">
      <c r="C689" s="77"/>
    </row>
    <row r="690">
      <c r="C690" s="77"/>
    </row>
    <row r="691">
      <c r="C691" s="77"/>
    </row>
    <row r="692">
      <c r="C692" s="77"/>
    </row>
    <row r="693">
      <c r="C693" s="77"/>
    </row>
    <row r="694">
      <c r="C694" s="77"/>
    </row>
    <row r="695">
      <c r="C695" s="77"/>
    </row>
    <row r="696">
      <c r="C696" s="77"/>
    </row>
    <row r="697">
      <c r="C697" s="77"/>
    </row>
    <row r="698">
      <c r="C698" s="77"/>
    </row>
    <row r="699">
      <c r="C699" s="77"/>
    </row>
    <row r="700">
      <c r="C700" s="77"/>
    </row>
    <row r="701">
      <c r="C701" s="77"/>
    </row>
    <row r="702">
      <c r="C702" s="77"/>
    </row>
    <row r="703">
      <c r="C703" s="77"/>
    </row>
    <row r="704">
      <c r="C704" s="77"/>
    </row>
    <row r="705">
      <c r="C705" s="77"/>
    </row>
    <row r="706">
      <c r="C706" s="77"/>
    </row>
    <row r="707">
      <c r="C707" s="77"/>
    </row>
    <row r="708">
      <c r="C708" s="77"/>
    </row>
    <row r="709">
      <c r="C709" s="77"/>
    </row>
    <row r="710">
      <c r="C710" s="77"/>
    </row>
    <row r="711">
      <c r="C711" s="77"/>
    </row>
    <row r="712">
      <c r="C712" s="77"/>
    </row>
    <row r="713">
      <c r="C713" s="77"/>
    </row>
    <row r="714">
      <c r="C714" s="77"/>
    </row>
    <row r="715">
      <c r="C715" s="77"/>
    </row>
    <row r="716">
      <c r="C716" s="77"/>
    </row>
    <row r="717">
      <c r="C717" s="77"/>
    </row>
    <row r="718">
      <c r="C718" s="77"/>
    </row>
    <row r="719">
      <c r="C719" s="77"/>
    </row>
    <row r="720">
      <c r="C720" s="77"/>
    </row>
    <row r="721">
      <c r="C721" s="77"/>
    </row>
    <row r="722">
      <c r="C722" s="77"/>
    </row>
    <row r="723">
      <c r="C723" s="77"/>
    </row>
    <row r="724">
      <c r="C724" s="77"/>
    </row>
    <row r="725">
      <c r="C725" s="77"/>
    </row>
    <row r="726">
      <c r="C726" s="77"/>
    </row>
    <row r="727">
      <c r="C727" s="77"/>
    </row>
    <row r="728">
      <c r="C728" s="77"/>
    </row>
    <row r="729">
      <c r="C729" s="77"/>
    </row>
    <row r="730">
      <c r="C730" s="77"/>
    </row>
    <row r="731">
      <c r="C731" s="77"/>
    </row>
    <row r="732">
      <c r="C732" s="77"/>
    </row>
    <row r="733">
      <c r="C733" s="77"/>
    </row>
    <row r="734">
      <c r="C734" s="77"/>
    </row>
    <row r="735">
      <c r="C735" s="77"/>
    </row>
    <row r="736">
      <c r="C736" s="77"/>
    </row>
    <row r="737">
      <c r="C737" s="77"/>
    </row>
    <row r="738">
      <c r="C738" s="77"/>
    </row>
    <row r="739">
      <c r="C739" s="77"/>
    </row>
    <row r="740">
      <c r="C740" s="77"/>
    </row>
    <row r="741">
      <c r="C741" s="77"/>
    </row>
    <row r="742">
      <c r="C742" s="77"/>
    </row>
    <row r="743">
      <c r="C743" s="77"/>
    </row>
    <row r="744">
      <c r="C744" s="77"/>
    </row>
    <row r="745">
      <c r="C745" s="77"/>
    </row>
    <row r="746">
      <c r="C746" s="77"/>
    </row>
    <row r="747">
      <c r="C747" s="77"/>
    </row>
    <row r="748">
      <c r="C748" s="77"/>
    </row>
    <row r="749">
      <c r="C749" s="77"/>
    </row>
    <row r="750">
      <c r="C750" s="77"/>
    </row>
    <row r="751">
      <c r="C751" s="77"/>
    </row>
    <row r="752">
      <c r="C752" s="77"/>
    </row>
    <row r="753">
      <c r="C753" s="77"/>
    </row>
    <row r="754">
      <c r="C754" s="77"/>
    </row>
    <row r="755">
      <c r="C755" s="77"/>
    </row>
    <row r="756">
      <c r="C756" s="77"/>
    </row>
    <row r="757">
      <c r="C757" s="77"/>
    </row>
    <row r="758">
      <c r="C758" s="77"/>
    </row>
    <row r="759">
      <c r="C759" s="77"/>
    </row>
    <row r="760">
      <c r="C760" s="77"/>
    </row>
    <row r="761">
      <c r="C761" s="77"/>
    </row>
    <row r="762">
      <c r="C762" s="77"/>
    </row>
    <row r="763">
      <c r="C763" s="77"/>
    </row>
    <row r="764">
      <c r="C764" s="77"/>
    </row>
    <row r="765">
      <c r="C765" s="77"/>
    </row>
    <row r="766">
      <c r="C766" s="77"/>
    </row>
    <row r="767">
      <c r="C767" s="77"/>
    </row>
    <row r="768">
      <c r="C768" s="77"/>
    </row>
    <row r="769">
      <c r="C769" s="77"/>
    </row>
    <row r="770">
      <c r="C770" s="77"/>
    </row>
    <row r="771">
      <c r="C771" s="77"/>
    </row>
    <row r="772">
      <c r="C772" s="77"/>
    </row>
    <row r="773">
      <c r="C773" s="77"/>
    </row>
    <row r="774">
      <c r="C774" s="77"/>
    </row>
    <row r="775">
      <c r="C775" s="77"/>
    </row>
    <row r="776">
      <c r="C776" s="77"/>
    </row>
    <row r="777">
      <c r="C777" s="77"/>
    </row>
    <row r="778">
      <c r="C778" s="77"/>
    </row>
    <row r="779">
      <c r="C779" s="77"/>
    </row>
    <row r="780">
      <c r="C780" s="77"/>
    </row>
    <row r="781">
      <c r="C781" s="77"/>
    </row>
    <row r="782">
      <c r="C782" s="77"/>
    </row>
    <row r="783">
      <c r="C783" s="77"/>
    </row>
    <row r="784">
      <c r="C784" s="77"/>
    </row>
    <row r="785">
      <c r="C785" s="77"/>
    </row>
    <row r="786">
      <c r="C786" s="77"/>
    </row>
    <row r="787">
      <c r="C787" s="77"/>
    </row>
    <row r="788">
      <c r="C788" s="77"/>
    </row>
    <row r="789">
      <c r="C789" s="77"/>
    </row>
    <row r="790">
      <c r="C790" s="77"/>
    </row>
    <row r="791">
      <c r="C791" s="77"/>
    </row>
    <row r="792">
      <c r="C792" s="77"/>
    </row>
    <row r="793">
      <c r="C793" s="77"/>
    </row>
    <row r="794">
      <c r="C794" s="77"/>
    </row>
    <row r="795">
      <c r="C795" s="77"/>
    </row>
    <row r="796">
      <c r="C796" s="77"/>
    </row>
    <row r="797">
      <c r="C797" s="77"/>
    </row>
    <row r="798">
      <c r="C798" s="77"/>
    </row>
    <row r="799">
      <c r="C799" s="77"/>
    </row>
    <row r="800">
      <c r="C800" s="77"/>
    </row>
    <row r="801">
      <c r="C801" s="77"/>
    </row>
    <row r="802">
      <c r="C802" s="77"/>
    </row>
    <row r="803">
      <c r="C803" s="77"/>
    </row>
    <row r="804">
      <c r="C804" s="77"/>
    </row>
    <row r="805">
      <c r="C805" s="77"/>
    </row>
    <row r="806">
      <c r="C806" s="77"/>
    </row>
    <row r="807">
      <c r="C807" s="77"/>
    </row>
    <row r="808">
      <c r="C808" s="77"/>
    </row>
    <row r="809">
      <c r="C809" s="77"/>
    </row>
    <row r="810">
      <c r="C810" s="77"/>
    </row>
    <row r="811">
      <c r="C811" s="77"/>
    </row>
    <row r="812">
      <c r="C812" s="77"/>
    </row>
    <row r="813">
      <c r="C813" s="77"/>
    </row>
    <row r="814">
      <c r="C814" s="77"/>
    </row>
    <row r="815">
      <c r="C815" s="77"/>
    </row>
    <row r="816">
      <c r="C816" s="77"/>
    </row>
    <row r="817">
      <c r="C817" s="77"/>
    </row>
    <row r="818">
      <c r="C818" s="77"/>
    </row>
    <row r="819">
      <c r="C819" s="77"/>
    </row>
    <row r="820">
      <c r="C820" s="77"/>
    </row>
    <row r="821">
      <c r="C821" s="77"/>
    </row>
    <row r="822">
      <c r="C822" s="77"/>
    </row>
    <row r="823">
      <c r="C823" s="77"/>
    </row>
    <row r="824">
      <c r="C824" s="77"/>
    </row>
    <row r="825">
      <c r="C825" s="77"/>
    </row>
    <row r="826">
      <c r="C826" s="77"/>
    </row>
    <row r="827">
      <c r="C827" s="77"/>
    </row>
    <row r="828">
      <c r="C828" s="77"/>
    </row>
    <row r="829">
      <c r="C829" s="77"/>
    </row>
    <row r="830">
      <c r="C830" s="77"/>
    </row>
    <row r="831">
      <c r="C831" s="77"/>
    </row>
    <row r="832">
      <c r="C832" s="77"/>
    </row>
    <row r="833">
      <c r="C833" s="77"/>
    </row>
    <row r="834">
      <c r="C834" s="77"/>
    </row>
    <row r="835">
      <c r="C835" s="77"/>
    </row>
    <row r="836">
      <c r="C836" s="77"/>
    </row>
    <row r="837">
      <c r="C837" s="77"/>
    </row>
    <row r="838">
      <c r="C838" s="77"/>
    </row>
    <row r="839">
      <c r="C839" s="77"/>
    </row>
    <row r="840">
      <c r="C840" s="77"/>
    </row>
    <row r="841">
      <c r="C841" s="77"/>
    </row>
    <row r="842">
      <c r="C842" s="77"/>
    </row>
    <row r="843">
      <c r="C843" s="77"/>
    </row>
    <row r="844">
      <c r="C844" s="77"/>
    </row>
    <row r="845">
      <c r="C845" s="77"/>
    </row>
    <row r="846">
      <c r="C846" s="77"/>
    </row>
    <row r="847">
      <c r="C847" s="77"/>
    </row>
    <row r="848">
      <c r="C848" s="77"/>
    </row>
    <row r="849">
      <c r="C849" s="77"/>
    </row>
    <row r="850">
      <c r="C850" s="77"/>
    </row>
    <row r="851">
      <c r="C851" s="77"/>
    </row>
    <row r="852">
      <c r="C852" s="77"/>
    </row>
    <row r="853">
      <c r="C853" s="77"/>
    </row>
    <row r="854">
      <c r="C854" s="77"/>
    </row>
    <row r="855">
      <c r="C855" s="77"/>
    </row>
    <row r="856">
      <c r="C856" s="77"/>
    </row>
    <row r="857">
      <c r="C857" s="77"/>
    </row>
    <row r="858">
      <c r="C858" s="77"/>
    </row>
    <row r="859">
      <c r="C859" s="77"/>
    </row>
    <row r="860">
      <c r="C860" s="77"/>
    </row>
    <row r="861">
      <c r="C861" s="77"/>
    </row>
    <row r="862">
      <c r="C862" s="77"/>
    </row>
    <row r="863">
      <c r="C863" s="77"/>
    </row>
    <row r="864">
      <c r="C864" s="77"/>
    </row>
    <row r="865">
      <c r="C865" s="77"/>
    </row>
    <row r="866">
      <c r="C866" s="77"/>
    </row>
    <row r="867">
      <c r="C867" s="77"/>
    </row>
    <row r="868">
      <c r="C868" s="77"/>
    </row>
    <row r="869">
      <c r="C869" s="77"/>
    </row>
    <row r="870">
      <c r="C870" s="77"/>
    </row>
    <row r="871">
      <c r="C871" s="77"/>
    </row>
    <row r="872">
      <c r="C872" s="77"/>
    </row>
    <row r="873">
      <c r="C873" s="77"/>
    </row>
    <row r="874">
      <c r="C874" s="77"/>
    </row>
    <row r="875">
      <c r="C875" s="77"/>
    </row>
    <row r="876">
      <c r="C876" s="77"/>
    </row>
    <row r="877">
      <c r="C877" s="77"/>
    </row>
    <row r="878">
      <c r="C878" s="77"/>
    </row>
    <row r="879">
      <c r="C879" s="77"/>
    </row>
    <row r="880">
      <c r="C880" s="77"/>
    </row>
    <row r="881">
      <c r="C881" s="77"/>
    </row>
    <row r="882">
      <c r="C882" s="77"/>
    </row>
    <row r="883">
      <c r="C883" s="77"/>
    </row>
    <row r="884">
      <c r="C884" s="77"/>
    </row>
    <row r="885">
      <c r="C885" s="77"/>
    </row>
    <row r="886">
      <c r="C886" s="77"/>
    </row>
    <row r="887">
      <c r="C887" s="77"/>
    </row>
    <row r="888">
      <c r="C888" s="77"/>
    </row>
    <row r="889">
      <c r="C889" s="77"/>
    </row>
    <row r="890">
      <c r="C890" s="77"/>
    </row>
    <row r="891">
      <c r="C891" s="77"/>
    </row>
    <row r="892">
      <c r="C892" s="77"/>
    </row>
    <row r="893">
      <c r="C893" s="77"/>
    </row>
    <row r="894">
      <c r="C894" s="77"/>
    </row>
    <row r="895">
      <c r="C895" s="77"/>
    </row>
    <row r="896">
      <c r="C896" s="77"/>
    </row>
    <row r="897">
      <c r="C897" s="77"/>
    </row>
    <row r="898">
      <c r="C898" s="77"/>
    </row>
    <row r="899">
      <c r="C899" s="77"/>
    </row>
    <row r="900">
      <c r="C900" s="77"/>
    </row>
    <row r="901">
      <c r="C901" s="77"/>
    </row>
    <row r="902">
      <c r="C902" s="77"/>
    </row>
    <row r="903">
      <c r="C903" s="77"/>
    </row>
    <row r="904">
      <c r="C904" s="77"/>
    </row>
    <row r="905">
      <c r="C905" s="77"/>
    </row>
    <row r="906">
      <c r="C906" s="77"/>
    </row>
    <row r="907">
      <c r="C907" s="77"/>
    </row>
    <row r="908">
      <c r="C908" s="77"/>
    </row>
    <row r="909">
      <c r="C909" s="77"/>
    </row>
    <row r="910">
      <c r="C910" s="77"/>
    </row>
    <row r="911">
      <c r="C911" s="77"/>
    </row>
    <row r="912">
      <c r="C912" s="77"/>
    </row>
    <row r="913">
      <c r="C913" s="77"/>
    </row>
    <row r="914">
      <c r="C914" s="77"/>
    </row>
    <row r="915">
      <c r="C915" s="77"/>
    </row>
    <row r="916">
      <c r="C916" s="77"/>
    </row>
    <row r="917">
      <c r="C917" s="77"/>
    </row>
    <row r="918">
      <c r="C918" s="77"/>
    </row>
    <row r="919">
      <c r="C919" s="77"/>
    </row>
    <row r="920">
      <c r="C920" s="77"/>
    </row>
    <row r="921">
      <c r="C921" s="77"/>
    </row>
    <row r="922">
      <c r="C922" s="77"/>
    </row>
    <row r="923">
      <c r="C923" s="77"/>
    </row>
    <row r="924">
      <c r="C924" s="77"/>
    </row>
    <row r="925">
      <c r="C925" s="77"/>
    </row>
    <row r="926">
      <c r="C926" s="77"/>
    </row>
    <row r="927">
      <c r="C927" s="77"/>
    </row>
    <row r="928">
      <c r="C928" s="77"/>
    </row>
    <row r="929">
      <c r="C929" s="77"/>
    </row>
    <row r="930">
      <c r="C930" s="77"/>
    </row>
    <row r="931">
      <c r="C931" s="77"/>
    </row>
    <row r="932">
      <c r="C932" s="77"/>
    </row>
    <row r="933">
      <c r="C933" s="77"/>
    </row>
    <row r="934">
      <c r="C934" s="77"/>
    </row>
    <row r="935">
      <c r="C935" s="77"/>
    </row>
    <row r="936">
      <c r="C936" s="77"/>
    </row>
    <row r="937">
      <c r="C937" s="77"/>
    </row>
    <row r="938">
      <c r="C938" s="77"/>
    </row>
    <row r="939">
      <c r="C939" s="77"/>
    </row>
    <row r="940">
      <c r="C940" s="77"/>
    </row>
    <row r="941">
      <c r="C941" s="77"/>
    </row>
    <row r="942">
      <c r="C942" s="77"/>
    </row>
    <row r="943">
      <c r="C943" s="77"/>
    </row>
    <row r="944">
      <c r="C944" s="77"/>
    </row>
    <row r="945">
      <c r="C945" s="77"/>
    </row>
    <row r="946">
      <c r="C946" s="77"/>
    </row>
    <row r="947">
      <c r="C947" s="77"/>
    </row>
    <row r="948">
      <c r="C948" s="77"/>
    </row>
    <row r="949">
      <c r="C949" s="77"/>
    </row>
    <row r="950">
      <c r="C950" s="77"/>
    </row>
    <row r="951">
      <c r="C951" s="77"/>
    </row>
    <row r="952">
      <c r="C952" s="77"/>
    </row>
    <row r="953">
      <c r="C953" s="77"/>
    </row>
    <row r="954">
      <c r="C954" s="77"/>
    </row>
    <row r="955">
      <c r="C955" s="77"/>
    </row>
    <row r="956">
      <c r="C956" s="77"/>
    </row>
    <row r="957">
      <c r="C957" s="77"/>
    </row>
    <row r="958">
      <c r="C958" s="77"/>
    </row>
    <row r="959">
      <c r="C959" s="77"/>
    </row>
    <row r="960">
      <c r="C960" s="77"/>
    </row>
    <row r="961">
      <c r="C961" s="77"/>
    </row>
    <row r="962">
      <c r="C962" s="77"/>
    </row>
    <row r="963">
      <c r="C963" s="77"/>
    </row>
    <row r="964">
      <c r="C964" s="77"/>
    </row>
    <row r="965">
      <c r="C965" s="77"/>
    </row>
    <row r="966">
      <c r="C966" s="77"/>
    </row>
    <row r="967">
      <c r="C967" s="77"/>
    </row>
    <row r="968">
      <c r="C968" s="77"/>
    </row>
    <row r="969">
      <c r="C969" s="77"/>
    </row>
    <row r="970">
      <c r="C970" s="77"/>
    </row>
    <row r="971">
      <c r="C971" s="77"/>
    </row>
    <row r="972">
      <c r="C972" s="77"/>
    </row>
    <row r="973">
      <c r="C973" s="77"/>
    </row>
    <row r="974">
      <c r="C974" s="77"/>
    </row>
    <row r="975">
      <c r="C975" s="77"/>
    </row>
    <row r="976">
      <c r="C976" s="77"/>
    </row>
    <row r="977">
      <c r="C977" s="77"/>
    </row>
    <row r="978">
      <c r="C978" s="77"/>
    </row>
    <row r="979">
      <c r="C979" s="77"/>
    </row>
    <row r="980">
      <c r="C980" s="77"/>
    </row>
    <row r="981">
      <c r="C981" s="77"/>
    </row>
    <row r="982">
      <c r="C982" s="77"/>
    </row>
    <row r="983">
      <c r="C983" s="77"/>
    </row>
    <row r="984">
      <c r="C984" s="77"/>
    </row>
    <row r="985">
      <c r="C985" s="77"/>
    </row>
    <row r="986">
      <c r="C986" s="77"/>
    </row>
    <row r="987">
      <c r="C987" s="77"/>
    </row>
    <row r="988">
      <c r="C988" s="77"/>
    </row>
    <row r="989">
      <c r="C989" s="77"/>
    </row>
    <row r="990">
      <c r="C990" s="77"/>
    </row>
    <row r="991">
      <c r="C991" s="77"/>
    </row>
    <row r="992">
      <c r="C992" s="77"/>
    </row>
    <row r="993">
      <c r="C993" s="77"/>
    </row>
    <row r="994">
      <c r="C994" s="77"/>
    </row>
    <row r="995">
      <c r="C995" s="77"/>
    </row>
    <row r="996">
      <c r="C996" s="77"/>
    </row>
    <row r="997">
      <c r="C997" s="77"/>
    </row>
    <row r="998">
      <c r="C998" s="77"/>
    </row>
    <row r="999">
      <c r="C999" s="77"/>
    </row>
    <row r="1000">
      <c r="C1000" s="77"/>
    </row>
  </sheetData>
  <mergeCells count="4">
    <mergeCell ref="A35:F35"/>
    <mergeCell ref="A36:F36"/>
    <mergeCell ref="A37:F37"/>
    <mergeCell ref="A38:F38"/>
  </mergeCells>
  <hyperlinks>
    <hyperlink r:id="rId1" ref="A35"/>
    <hyperlink r:id="rId2" ref="A37"/>
  </hyperlinks>
  <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80" t="s">
        <v>214</v>
      </c>
      <c r="B1" s="3"/>
      <c r="C1" s="3"/>
      <c r="D1" s="3"/>
      <c r="E1" s="21"/>
    </row>
    <row r="2">
      <c r="A2" s="81" t="s">
        <v>215</v>
      </c>
      <c r="B2" s="82" t="s">
        <v>5</v>
      </c>
      <c r="C2" s="18" t="s">
        <v>6</v>
      </c>
      <c r="D2" s="14" t="s">
        <v>8</v>
      </c>
      <c r="E2" s="21"/>
    </row>
    <row r="3">
      <c r="A3" s="58" t="s">
        <v>216</v>
      </c>
      <c r="B3" s="83">
        <v>45054.0</v>
      </c>
      <c r="C3" s="26" t="s">
        <v>34</v>
      </c>
      <c r="D3" s="84" t="s">
        <v>217</v>
      </c>
      <c r="E3" s="21"/>
    </row>
    <row r="4">
      <c r="A4" s="58" t="s">
        <v>218</v>
      </c>
      <c r="B4" s="83">
        <v>45054.0</v>
      </c>
      <c r="C4" s="26" t="s">
        <v>79</v>
      </c>
      <c r="D4" s="79" t="s">
        <v>219</v>
      </c>
      <c r="E4" s="21"/>
    </row>
    <row r="5">
      <c r="A5" s="58" t="s">
        <v>220</v>
      </c>
      <c r="B5" s="83">
        <v>45085.0</v>
      </c>
      <c r="C5" s="26" t="s">
        <v>73</v>
      </c>
      <c r="D5" s="79" t="s">
        <v>221</v>
      </c>
      <c r="E5" s="21"/>
    </row>
    <row r="6">
      <c r="A6" s="58" t="s">
        <v>222</v>
      </c>
      <c r="B6" s="83">
        <v>45085.0</v>
      </c>
      <c r="C6" s="26" t="s">
        <v>223</v>
      </c>
      <c r="D6" s="79" t="s">
        <v>224</v>
      </c>
      <c r="E6" s="21"/>
    </row>
    <row r="7">
      <c r="A7" s="58" t="s">
        <v>225</v>
      </c>
      <c r="B7" s="83">
        <v>45115.0</v>
      </c>
      <c r="C7" s="26" t="s">
        <v>37</v>
      </c>
      <c r="D7" s="79" t="s">
        <v>226</v>
      </c>
      <c r="E7" s="21"/>
    </row>
    <row r="8">
      <c r="A8" s="58" t="s">
        <v>227</v>
      </c>
      <c r="B8" s="83">
        <v>45115.0</v>
      </c>
      <c r="C8" s="26" t="s">
        <v>228</v>
      </c>
      <c r="D8" s="79" t="s">
        <v>229</v>
      </c>
      <c r="E8" s="21"/>
    </row>
    <row r="9">
      <c r="A9" s="58" t="s">
        <v>230</v>
      </c>
      <c r="B9" s="83">
        <v>45146.0</v>
      </c>
      <c r="C9" s="26" t="s">
        <v>79</v>
      </c>
      <c r="D9" s="79" t="s">
        <v>231</v>
      </c>
      <c r="E9" s="21"/>
    </row>
    <row r="10">
      <c r="A10" s="58" t="s">
        <v>232</v>
      </c>
      <c r="B10" s="83">
        <v>45146.0</v>
      </c>
      <c r="C10" s="26" t="s">
        <v>69</v>
      </c>
      <c r="D10" s="79" t="s">
        <v>233</v>
      </c>
      <c r="E10" s="21"/>
    </row>
    <row r="11" ht="7.5" customHeight="1">
      <c r="A11" s="70"/>
      <c r="B11" s="3"/>
      <c r="C11" s="3"/>
      <c r="D11" s="3"/>
      <c r="E11" s="21"/>
    </row>
    <row r="12">
      <c r="A12" s="58" t="s">
        <v>234</v>
      </c>
      <c r="B12" s="83">
        <v>45238.0</v>
      </c>
      <c r="C12" s="26" t="s">
        <v>42</v>
      </c>
      <c r="D12" s="84" t="s">
        <v>235</v>
      </c>
      <c r="E12" s="21"/>
    </row>
    <row r="13">
      <c r="A13" s="58" t="s">
        <v>236</v>
      </c>
      <c r="B13" s="83">
        <v>45238.0</v>
      </c>
      <c r="C13" s="26" t="s">
        <v>37</v>
      </c>
      <c r="D13" s="84" t="s">
        <v>237</v>
      </c>
      <c r="E13" s="21"/>
    </row>
    <row r="14">
      <c r="A14" s="58" t="s">
        <v>238</v>
      </c>
      <c r="B14" s="83">
        <v>45268.0</v>
      </c>
      <c r="C14" s="26" t="s">
        <v>13</v>
      </c>
      <c r="D14" s="84" t="s">
        <v>239</v>
      </c>
      <c r="E14" s="21"/>
    </row>
    <row r="15">
      <c r="A15" s="58" t="s">
        <v>240</v>
      </c>
      <c r="B15" s="83">
        <v>45268.0</v>
      </c>
      <c r="C15" s="26" t="s">
        <v>228</v>
      </c>
      <c r="D15" s="84" t="s">
        <v>241</v>
      </c>
      <c r="E15" s="21"/>
    </row>
    <row r="16" ht="7.5" customHeight="1">
      <c r="A16" s="70"/>
      <c r="B16" s="3"/>
      <c r="C16" s="3"/>
      <c r="D16" s="3"/>
      <c r="E16" s="21"/>
    </row>
    <row r="17">
      <c r="A17" s="58" t="s">
        <v>242</v>
      </c>
      <c r="B17" s="85" t="s">
        <v>243</v>
      </c>
      <c r="C17" s="26" t="s">
        <v>79</v>
      </c>
      <c r="D17" s="84" t="s">
        <v>244</v>
      </c>
      <c r="E17" s="21"/>
    </row>
    <row r="18">
      <c r="A18" s="58" t="s">
        <v>245</v>
      </c>
      <c r="B18" s="85" t="s">
        <v>246</v>
      </c>
      <c r="C18" s="26" t="s">
        <v>18</v>
      </c>
      <c r="D18" s="84" t="s">
        <v>247</v>
      </c>
      <c r="E18" s="21"/>
    </row>
    <row r="19" ht="8.25" customHeight="1">
      <c r="A19" s="70"/>
      <c r="B19" s="3"/>
      <c r="C19" s="3"/>
      <c r="D19" s="3"/>
      <c r="E19" s="21"/>
    </row>
    <row r="20">
      <c r="A20" s="58" t="s">
        <v>248</v>
      </c>
      <c r="B20" s="85" t="s">
        <v>249</v>
      </c>
      <c r="C20" s="26" t="s">
        <v>79</v>
      </c>
      <c r="D20" s="84" t="s">
        <v>250</v>
      </c>
      <c r="E20" s="21"/>
    </row>
    <row r="21" ht="7.5" customHeight="1">
      <c r="A21" s="70"/>
      <c r="B21" s="3"/>
      <c r="C21" s="3"/>
      <c r="D21" s="3"/>
      <c r="E21" s="21"/>
    </row>
    <row r="22">
      <c r="A22" s="58" t="s">
        <v>251</v>
      </c>
      <c r="B22" s="85" t="s">
        <v>252</v>
      </c>
      <c r="C22" s="26" t="s">
        <v>18</v>
      </c>
      <c r="D22" s="84" t="s">
        <v>253</v>
      </c>
      <c r="E22" s="21"/>
    </row>
    <row r="23" ht="7.5" customHeight="1">
      <c r="A23" s="70"/>
      <c r="B23" s="3"/>
      <c r="C23" s="3"/>
      <c r="D23" s="3"/>
      <c r="E23" s="21"/>
    </row>
  </sheetData>
  <mergeCells count="23">
    <mergeCell ref="A1:E1"/>
    <mergeCell ref="D2:E2"/>
    <mergeCell ref="D3:E3"/>
    <mergeCell ref="D4:E4"/>
    <mergeCell ref="D5:E5"/>
    <mergeCell ref="D6:E6"/>
    <mergeCell ref="D7:E7"/>
    <mergeCell ref="D8:E8"/>
    <mergeCell ref="D9:E9"/>
    <mergeCell ref="D10:E10"/>
    <mergeCell ref="A11:E11"/>
    <mergeCell ref="D12:E12"/>
    <mergeCell ref="D13:E13"/>
    <mergeCell ref="D14:E14"/>
    <mergeCell ref="D22:E22"/>
    <mergeCell ref="A23:E23"/>
    <mergeCell ref="D15:E15"/>
    <mergeCell ref="A16:E16"/>
    <mergeCell ref="D17:E17"/>
    <mergeCell ref="D18:E18"/>
    <mergeCell ref="A19:E19"/>
    <mergeCell ref="D20:E20"/>
    <mergeCell ref="A21:E21"/>
  </mergeCells>
  <drawing r:id="rId1"/>
</worksheet>
</file>